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L:\04_Media\16_03_01 Portail\01_Offre et utilisation des médias\2_Radio\2020\1_Tableaux en téléchargement\Doc de travail\"/>
    </mc:Choice>
  </mc:AlternateContent>
  <bookViews>
    <workbookView xWindow="6945" yWindow="825" windowWidth="14790" windowHeight="8925"/>
  </bookViews>
  <sheets>
    <sheet name="PM Radio CH 2019" sheetId="6" r:id="rId1"/>
    <sheet name="PM Radio SA" sheetId="1" r:id="rId2"/>
    <sheet name="PM Radio SR" sheetId="2" r:id="rId3"/>
    <sheet name="PM Radio SI" sheetId="3" r:id="rId4"/>
  </sheets>
  <definedNames>
    <definedName name="_GoBack" localSheetId="0">'PM Radio CH 2019'!#REF!</definedName>
    <definedName name="E01_FensterSender">"0034/0062/0031/0042/0053/0059"</definedName>
    <definedName name="E01_Sender" hidden="1">"0980/TOTAL/"</definedName>
    <definedName name="E05_OrderCustom" hidden="1">8</definedName>
    <definedName name="EXC_VER" hidden="1">"  V 4.2.11"</definedName>
    <definedName name="EXCEL_VER" hidden="1">9</definedName>
    <definedName name="Seite1">#REF!</definedName>
    <definedName name="SYSTEM_VER" hidden="1">"Windows (32-bit) NT 5.00"</definedName>
    <definedName name="TCR_DATUM" hidden="1">34700</definedName>
    <definedName name="TCR_PosRes" hidden="1">16</definedName>
    <definedName name="TCR_TG" hidden="1">"0804TGNr.0102010422821169511696451101090110"</definedName>
    <definedName name="TCR_TGSize" hidden="1">"0810TGSiz00048855650000713214000112380100011090240000897266000104228300023988310002486754"</definedName>
    <definedName name="TCR_TGW" hidden="1">"0104TGW  0001"</definedName>
    <definedName name="TCR_VER" hidden="1">11</definedName>
    <definedName name="_xlnm.Print_Area" localSheetId="0">'PM Radio CH 2019'!$A$1:$F$27</definedName>
    <definedName name="_xlnm.Print_Area" localSheetId="1">'PM Radio SA'!$A$1:$W$30</definedName>
    <definedName name="_xlnm.Print_Area" localSheetId="3">'PM Radio SI'!$A$1:$W$27</definedName>
    <definedName name="_xlnm.Print_Area" localSheetId="2">'PM Radio SR'!$A$1:$W$30</definedName>
  </definedNames>
  <calcPr calcId="162913"/>
</workbook>
</file>

<file path=xl/calcChain.xml><?xml version="1.0" encoding="utf-8"?>
<calcChain xmlns="http://schemas.openxmlformats.org/spreadsheetml/2006/main">
  <c r="P9" i="3" l="1"/>
  <c r="P11" i="2"/>
  <c r="P12" i="1"/>
  <c r="N9" i="3"/>
  <c r="N11" i="2"/>
  <c r="N12" i="1"/>
  <c r="C9" i="3"/>
  <c r="D9" i="3"/>
  <c r="E9" i="3"/>
  <c r="F9" i="3"/>
  <c r="G9" i="3"/>
  <c r="H9" i="3"/>
  <c r="B9" i="3"/>
  <c r="C11" i="2"/>
  <c r="D11" i="2"/>
  <c r="E11" i="2"/>
  <c r="F11" i="2"/>
  <c r="G11" i="2"/>
  <c r="H11" i="2"/>
  <c r="B11" i="2"/>
  <c r="C12" i="1"/>
  <c r="D12" i="1"/>
  <c r="E12" i="1"/>
  <c r="F12" i="1"/>
  <c r="G12" i="1"/>
  <c r="H12" i="1"/>
  <c r="K12" i="1"/>
  <c r="L12" i="1"/>
  <c r="M12" i="1"/>
  <c r="B12" i="1"/>
  <c r="M8" i="3"/>
  <c r="M9" i="3" s="1"/>
  <c r="L8" i="3"/>
  <c r="L9" i="3" s="1"/>
  <c r="L10" i="2"/>
  <c r="L11" i="2" s="1"/>
  <c r="M10" i="2"/>
  <c r="M11" i="2" s="1"/>
  <c r="K8" i="3"/>
  <c r="K9" i="3" s="1"/>
  <c r="K10" i="2"/>
  <c r="K11" i="2" s="1"/>
  <c r="I8" i="3"/>
  <c r="I9" i="3" s="1"/>
  <c r="I10" i="2"/>
  <c r="I11" i="2" s="1"/>
  <c r="I11" i="1"/>
  <c r="I12" i="1" s="1"/>
</calcChain>
</file>

<file path=xl/sharedStrings.xml><?xml version="1.0" encoding="utf-8"?>
<sst xmlns="http://schemas.openxmlformats.org/spreadsheetml/2006/main" count="165" uniqueCount="69">
  <si>
    <t>VIRUS</t>
  </si>
  <si>
    <t>Option Musique</t>
  </si>
  <si>
    <t>2001</t>
  </si>
  <si>
    <t>2002</t>
  </si>
  <si>
    <t>2003</t>
  </si>
  <si>
    <t>2004</t>
  </si>
  <si>
    <t>2005</t>
  </si>
  <si>
    <t>2006</t>
  </si>
  <si>
    <t>2007</t>
  </si>
  <si>
    <t>2008</t>
  </si>
  <si>
    <t>Rete Uno</t>
  </si>
  <si>
    <t>Rete Due</t>
  </si>
  <si>
    <t>Rete Tre</t>
  </si>
  <si>
    <t>*</t>
  </si>
  <si>
    <t>Suisse alémanique</t>
  </si>
  <si>
    <t>Suisse romande</t>
  </si>
  <si>
    <t>Suisse italienne</t>
  </si>
  <si>
    <t>Radios étrangères</t>
  </si>
  <si>
    <t>Autres SRG SSR</t>
  </si>
  <si>
    <t>Total SRG SSR</t>
  </si>
  <si>
    <t>Radio</t>
  </si>
  <si>
    <t>Part de marché en %</t>
  </si>
  <si>
    <t xml:space="preserve">Remarques: </t>
  </si>
  <si>
    <t>Les principales chaînes en Suisse</t>
  </si>
  <si>
    <t>Chaîne radio</t>
  </si>
  <si>
    <t>Les principales chaînes en Suisse alémanique</t>
  </si>
  <si>
    <t>Les principales chaînes en Suisse romande</t>
  </si>
  <si>
    <t>La Première</t>
  </si>
  <si>
    <t>Espace 2</t>
  </si>
  <si>
    <t>Couleur 3</t>
  </si>
  <si>
    <t>Les principales chaînes en Suisse italienne</t>
  </si>
  <si>
    <t>Pour plus d’informations, cf. les remarques méthodologiques pour l’indicateur "Utilisation de la radio par chaîne":</t>
  </si>
  <si>
    <t>2009 1)</t>
  </si>
  <si>
    <t>1) Dès 2009, possibilité limitée de comparaison des résultats avec ceux des années précéndentes en raison de l’adaptation de la méthodologie</t>
  </si>
  <si>
    <t>SRF1</t>
  </si>
  <si>
    <t>SRF2</t>
  </si>
  <si>
    <t>SRF3</t>
  </si>
  <si>
    <t>SRF4 News</t>
  </si>
  <si>
    <t>Radios privées suisses</t>
  </si>
  <si>
    <t>Les parts de marché des différentes chaînes sont indiquées sans décimale. Les totaux correspondants étant calculés à partir de valeurs comprenant au moins un chiffre après la virgule, il peut en résulter de légères différences dues aux chiffres arrondis.</t>
  </si>
  <si>
    <t>2013 2)</t>
  </si>
  <si>
    <t>Explications:</t>
  </si>
  <si>
    <t>World Radio Switzerland (WRS) 3)</t>
  </si>
  <si>
    <t>SRG SSR SRF Musikwelle / Option Musique</t>
  </si>
  <si>
    <t>SRF Musikwelle</t>
  </si>
  <si>
    <t>T 16.03.01.02.03</t>
  </si>
  <si>
    <t>https://www.bfs.admin.ch/bfs/fr/home/statistiques/culture-medias-societe-information-sport/medias/offre-utilisation/radio.html</t>
  </si>
  <si>
    <t>2) Au 1er janvier 2013, la méthodologie de mesure a été étendue au niveau du panel radio de Mediapulse. Il est possible, désormais, d’enregistrer l’utilisation radio avec un retard allant jusqu’à 60 secondes par rapport au chemin ou vecteur de diffusion le plus rapide. De ce fait, la mesure a été étendue, en particulier concernant l’audience pour les programmes diffusés sur le web par streaming. Ceci est à prendre en considération lors de l'interprétation des différences comparé aux années précédentes.</t>
  </si>
  <si>
    <t>3) Le Conseil fédéral a libéré la SSR de l'obligation de diffuser un programme radio en anglais dès fin août 2013. En conséquence l'émission financée par redevance de World Radio Switzerland (WRS) était mise hors service à la fin du mois d'août 2013.</t>
  </si>
  <si>
    <t>SRG SSR 1er programme</t>
  </si>
  <si>
    <t>SRG SSR 2ème programme</t>
  </si>
  <si>
    <t>SRG SSR 3ème programme</t>
  </si>
  <si>
    <t xml:space="preserve">Autres SRG SSR </t>
  </si>
  <si>
    <r>
      <t>SRG SSR 1</t>
    </r>
    <r>
      <rPr>
        <vertAlign val="superscript"/>
        <sz val="8"/>
        <rFont val="Arial"/>
        <family val="2"/>
      </rPr>
      <t>er</t>
    </r>
    <r>
      <rPr>
        <sz val="8"/>
        <rFont val="Arial"/>
        <family val="2"/>
      </rPr>
      <t xml:space="preserve"> programme = SRF1, La Première, Rete Uno; 2</t>
    </r>
    <r>
      <rPr>
        <vertAlign val="superscript"/>
        <sz val="8"/>
        <rFont val="Arial"/>
        <family val="2"/>
      </rPr>
      <t>ème</t>
    </r>
    <r>
      <rPr>
        <sz val="8"/>
        <rFont val="Arial"/>
        <family val="2"/>
      </rPr>
      <t xml:space="preserve"> programme = SRF2 Kultur,  Espace 2, Rete Due; 3</t>
    </r>
    <r>
      <rPr>
        <vertAlign val="superscript"/>
        <sz val="8"/>
        <rFont val="Arial"/>
        <family val="2"/>
      </rPr>
      <t>ème</t>
    </r>
    <r>
      <rPr>
        <sz val="8"/>
        <rFont val="Arial"/>
        <family val="2"/>
      </rPr>
      <t xml:space="preserve"> programme = SRF3, Couleur 3, Rete Tre</t>
    </r>
  </si>
  <si>
    <t>2018 3)</t>
  </si>
  <si>
    <t>3) 2018: Changement méthodologique lié à l'introduction d'un nouvel instrument de mesure (Mediawatch 4). Les données ne sont donc pas comparables avec celles des années précédentes.</t>
  </si>
  <si>
    <t>2018 4)</t>
  </si>
  <si>
    <t>4) 2018: Changement méthodologique lié à l'introduction d'un nouvel instrument de mesure (Mediawatch 4). Les données ne sont donc pas comparables avec celles des années précédentes.</t>
  </si>
  <si>
    <t>© OFS 2020</t>
  </si>
  <si>
    <t>Renseignements: 058 463 61 58, poku@bfs.admin.ch</t>
  </si>
  <si>
    <t>Dernière modification :10.07.2020</t>
  </si>
  <si>
    <t>Echantillon 2019: Suisse alémanique: 8'466 personnes avec 469'908 jours de mesure — Suisse romande: 3'079 personnes avec 172'258 jours de mesure — Suisse italienne: 1'253 personnes avec 72'485 jours de mesure.</t>
  </si>
  <si>
    <t>Echantillon 2019:  8'466 personnes avec 469'908 jours de mesure</t>
  </si>
  <si>
    <t>Echantillon 2019: 3'079 personnes avec 172'258 jours de mesure</t>
  </si>
  <si>
    <t>Echantillon 2019: 1'253 personnes avec 72'485 jours de mesure.</t>
  </si>
  <si>
    <t>Système de mesure: GfK Mediawatch 4; univers: population de 15 ans et plus; moyenne par jour (lundi–dimanche)</t>
  </si>
  <si>
    <t>Source: Mediapulse Radio Data</t>
  </si>
  <si>
    <t>Systèmes de mesure: 2001-2008 GfK Radiocontrol-Uhr, 2009-2017 GfK Mediawatch 3, dès 2018 GfK Mediawatch 4; univers: population de 15 ans et plus; moyenne par jour (lundi–dimanche)</t>
  </si>
  <si>
    <t>Sources: Mediapulse SA, SRG SSR Service de la recherche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</si>
</sst>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
    <numFmt numFmtId="165" formatCode="#,###,##0__;\-#,###,##0__;\-__;@__\ "/>
    <numFmt numFmtId="166" formatCode="#,##0_ ;\-#,##0\ "/>
  </numFmts>
  <fonts count="13" x14ac:knownFonts="1">
    <font>
      <sz val="9"/>
      <name val="Arial"/>
      <family val="2"/>
    </font>
    <font>
      <sz val="10"/>
      <name val="Arial"/>
      <family val="2"/>
    </font>
    <font>
      <sz val="8"/>
      <name val="Arial Narrow"/>
      <family val="2"/>
    </font>
    <font>
      <b/>
      <sz val="9"/>
      <name val="Arial"/>
      <family val="2"/>
    </font>
    <font>
      <sz val="8"/>
      <name val="Arial"/>
      <family val="2"/>
    </font>
    <font>
      <sz val="9"/>
      <name val="Arial"/>
      <family val="2"/>
    </font>
    <font>
      <u/>
      <sz val="9"/>
      <color indexed="12"/>
      <name val="Arial"/>
      <family val="2"/>
    </font>
    <font>
      <sz val="6.75"/>
      <name val="Arial"/>
      <family val="2"/>
    </font>
    <font>
      <b/>
      <sz val="8"/>
      <name val="Arial"/>
      <family val="2"/>
    </font>
    <font>
      <vertAlign val="superscript"/>
      <sz val="8"/>
      <name val="Arial"/>
      <family val="2"/>
    </font>
    <font>
      <u/>
      <sz val="8"/>
      <color indexed="12"/>
      <name val="Arial"/>
      <family val="2"/>
    </font>
    <font>
      <u/>
      <sz val="8"/>
      <name val="Arial"/>
      <family val="2"/>
    </font>
    <font>
      <sz val="11"/>
      <name val="Arial"/>
      <family val="2"/>
    </font>
  </fonts>
  <fills count="7">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E8EAF7"/>
        <bgColor indexed="64"/>
      </patternFill>
    </fill>
    <fill>
      <patternFill patternType="solid">
        <fgColor theme="0" tint="-4.9989318521683403E-2"/>
        <bgColor indexed="64"/>
      </patternFill>
    </fill>
    <fill>
      <patternFill patternType="solid">
        <fgColor rgb="FFFFFFFF"/>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top style="thin">
        <color indexed="64"/>
      </top>
      <bottom style="thin">
        <color indexed="64"/>
      </bottom>
      <diagonal/>
    </border>
  </borders>
  <cellStyleXfs count="4">
    <xf numFmtId="0" fontId="0" fillId="0" borderId="0"/>
    <xf numFmtId="0" fontId="6" fillId="0" borderId="0" applyNumberFormat="0" applyFill="0" applyBorder="0" applyAlignment="0" applyProtection="0">
      <alignment vertical="top"/>
      <protection locked="0"/>
    </xf>
    <xf numFmtId="0" fontId="1" fillId="0" borderId="0"/>
    <xf numFmtId="0" fontId="1" fillId="0" borderId="0"/>
  </cellStyleXfs>
  <cellXfs count="110">
    <xf numFmtId="0" fontId="0" fillId="0" borderId="0" xfId="0"/>
    <xf numFmtId="0" fontId="3" fillId="2" borderId="0" xfId="2" applyFont="1" applyFill="1"/>
    <xf numFmtId="0" fontId="2" fillId="2" borderId="0" xfId="3" applyFont="1" applyFill="1" applyBorder="1"/>
    <xf numFmtId="0" fontId="3" fillId="2" borderId="0" xfId="2" applyFont="1" applyFill="1" applyAlignment="1">
      <alignment horizontal="right"/>
    </xf>
    <xf numFmtId="0" fontId="5" fillId="2" borderId="0" xfId="2" applyFont="1" applyFill="1"/>
    <xf numFmtId="0" fontId="1" fillId="2" borderId="0" xfId="2" applyFont="1" applyFill="1"/>
    <xf numFmtId="0" fontId="5" fillId="2" borderId="0" xfId="0" applyFont="1" applyFill="1"/>
    <xf numFmtId="0" fontId="1" fillId="3" borderId="0" xfId="2" applyFont="1" applyFill="1"/>
    <xf numFmtId="0" fontId="5" fillId="3" borderId="0" xfId="0" applyFont="1" applyFill="1"/>
    <xf numFmtId="0" fontId="1" fillId="2" borderId="0" xfId="2" applyFont="1" applyFill="1" applyAlignment="1"/>
    <xf numFmtId="0" fontId="4" fillId="2" borderId="4" xfId="2" applyFont="1" applyFill="1" applyBorder="1"/>
    <xf numFmtId="0" fontId="4" fillId="2" borderId="0" xfId="2" applyFont="1" applyFill="1" applyBorder="1" applyAlignment="1">
      <alignment horizontal="left"/>
    </xf>
    <xf numFmtId="165" fontId="4" fillId="3" borderId="0" xfId="2" applyNumberFormat="1" applyFont="1" applyFill="1" applyBorder="1" applyAlignment="1">
      <alignment horizontal="right"/>
    </xf>
    <xf numFmtId="165" fontId="4" fillId="2" borderId="0" xfId="2" applyNumberFormat="1" applyFont="1" applyFill="1" applyBorder="1" applyAlignment="1">
      <alignment horizontal="right"/>
    </xf>
    <xf numFmtId="0" fontId="4" fillId="4" borderId="0" xfId="0" applyFont="1" applyFill="1" applyBorder="1" applyAlignment="1">
      <alignment horizontal="left"/>
    </xf>
    <xf numFmtId="0" fontId="4" fillId="2" borderId="2" xfId="2" applyFont="1" applyFill="1" applyBorder="1" applyAlignment="1">
      <alignment horizontal="left"/>
    </xf>
    <xf numFmtId="165" fontId="4" fillId="2" borderId="2" xfId="2" applyNumberFormat="1" applyFont="1" applyFill="1" applyBorder="1" applyAlignment="1">
      <alignment horizontal="right"/>
    </xf>
    <xf numFmtId="0" fontId="4" fillId="2" borderId="0" xfId="2" applyFont="1" applyFill="1" applyBorder="1" applyAlignment="1">
      <alignment horizontal="left" vertical="top" wrapText="1"/>
    </xf>
    <xf numFmtId="0" fontId="10" fillId="2" borderId="0" xfId="1" applyFont="1" applyFill="1" applyBorder="1" applyAlignment="1" applyProtection="1">
      <alignment horizontal="left" vertical="top"/>
    </xf>
    <xf numFmtId="0" fontId="4" fillId="2" borderId="0" xfId="3" applyFont="1" applyFill="1" applyBorder="1" applyAlignment="1">
      <alignment wrapText="1"/>
    </xf>
    <xf numFmtId="0" fontId="4" fillId="2" borderId="0" xfId="0" applyFont="1" applyFill="1" applyAlignment="1">
      <alignment wrapText="1"/>
    </xf>
    <xf numFmtId="0" fontId="4" fillId="2" borderId="0" xfId="0" applyFont="1" applyFill="1"/>
    <xf numFmtId="164" fontId="8" fillId="2" borderId="0" xfId="2" applyNumberFormat="1" applyFont="1" applyFill="1" applyAlignment="1">
      <alignment horizontal="centerContinuous"/>
    </xf>
    <xf numFmtId="0" fontId="4" fillId="2" borderId="0" xfId="3" applyFont="1" applyFill="1" applyBorder="1"/>
    <xf numFmtId="0" fontId="4" fillId="2" borderId="5" xfId="2" applyFont="1" applyFill="1" applyBorder="1"/>
    <xf numFmtId="0" fontId="4" fillId="2" borderId="0" xfId="2" applyFont="1" applyFill="1" applyBorder="1"/>
    <xf numFmtId="0" fontId="4" fillId="2" borderId="6" xfId="2" applyFont="1" applyFill="1" applyBorder="1"/>
    <xf numFmtId="0" fontId="4" fillId="4" borderId="0" xfId="2" applyFont="1" applyFill="1" applyBorder="1" applyAlignment="1">
      <alignment horizontal="left"/>
    </xf>
    <xf numFmtId="165" fontId="4" fillId="4" borderId="0" xfId="2" applyNumberFormat="1" applyFont="1" applyFill="1" applyBorder="1" applyAlignment="1">
      <alignment horizontal="right"/>
    </xf>
    <xf numFmtId="165" fontId="4" fillId="3" borderId="2" xfId="2" applyNumberFormat="1" applyFont="1" applyFill="1" applyBorder="1" applyAlignment="1">
      <alignment horizontal="right"/>
    </xf>
    <xf numFmtId="0" fontId="4" fillId="2" borderId="0" xfId="2" applyFont="1" applyFill="1" applyBorder="1" applyAlignment="1"/>
    <xf numFmtId="0" fontId="4" fillId="3" borderId="0" xfId="3" applyFont="1" applyFill="1" applyBorder="1" applyAlignment="1">
      <alignment horizontal="left"/>
    </xf>
    <xf numFmtId="0" fontId="4" fillId="2" borderId="0" xfId="2" applyFont="1" applyFill="1" applyBorder="1" applyAlignment="1">
      <alignment horizontal="left" wrapText="1"/>
    </xf>
    <xf numFmtId="0" fontId="10" fillId="3" borderId="0" xfId="1" applyFont="1" applyFill="1" applyBorder="1" applyAlignment="1" applyProtection="1">
      <alignment horizontal="left"/>
    </xf>
    <xf numFmtId="0" fontId="4" fillId="3" borderId="0" xfId="2" applyFont="1" applyFill="1" applyBorder="1" applyAlignment="1">
      <alignment horizontal="left" wrapText="1"/>
    </xf>
    <xf numFmtId="0" fontId="4" fillId="3" borderId="0" xfId="2" applyFont="1" applyFill="1" applyBorder="1"/>
    <xf numFmtId="0" fontId="4" fillId="3" borderId="0" xfId="0" applyFont="1" applyFill="1" applyBorder="1"/>
    <xf numFmtId="0" fontId="8" fillId="2" borderId="0" xfId="2" applyFont="1" applyFill="1" applyAlignment="1">
      <alignment horizontal="left"/>
    </xf>
    <xf numFmtId="0" fontId="5" fillId="2" borderId="2" xfId="2" applyFont="1" applyFill="1" applyBorder="1"/>
    <xf numFmtId="0" fontId="1" fillId="2" borderId="2" xfId="2" applyFont="1" applyFill="1" applyBorder="1"/>
    <xf numFmtId="0" fontId="3" fillId="2" borderId="2" xfId="2" applyFont="1" applyFill="1" applyBorder="1" applyAlignment="1">
      <alignment horizontal="right"/>
    </xf>
    <xf numFmtId="0" fontId="4" fillId="2" borderId="1" xfId="2" applyFont="1" applyFill="1" applyBorder="1" applyAlignment="1">
      <alignment horizontal="right"/>
    </xf>
    <xf numFmtId="0" fontId="4" fillId="2" borderId="3" xfId="2" applyFont="1" applyFill="1" applyBorder="1" applyAlignment="1">
      <alignment horizontal="right"/>
    </xf>
    <xf numFmtId="0" fontId="4" fillId="0" borderId="0" xfId="3" applyFont="1" applyFill="1" applyBorder="1"/>
    <xf numFmtId="0" fontId="1" fillId="0" borderId="0" xfId="2" applyFont="1" applyFill="1"/>
    <xf numFmtId="0" fontId="2" fillId="0" borderId="0" xfId="3" applyFont="1" applyFill="1" applyBorder="1"/>
    <xf numFmtId="0" fontId="10" fillId="0" borderId="0" xfId="1" applyFont="1" applyFill="1" applyBorder="1" applyAlignment="1" applyProtection="1"/>
    <xf numFmtId="0" fontId="11" fillId="0" borderId="0" xfId="1" applyFont="1" applyFill="1" applyBorder="1" applyAlignment="1" applyProtection="1"/>
    <xf numFmtId="0" fontId="4" fillId="0" borderId="0" xfId="0" applyFont="1" applyFill="1" applyBorder="1"/>
    <xf numFmtId="0" fontId="2" fillId="0" borderId="0" xfId="0" applyFont="1" applyFill="1" applyBorder="1"/>
    <xf numFmtId="0" fontId="3" fillId="0" borderId="0" xfId="2" applyFont="1" applyFill="1"/>
    <xf numFmtId="0" fontId="3" fillId="0" borderId="0" xfId="2" applyFont="1" applyFill="1" applyAlignment="1">
      <alignment horizontal="right"/>
    </xf>
    <xf numFmtId="0" fontId="5" fillId="0" borderId="0" xfId="2" applyFont="1" applyFill="1"/>
    <xf numFmtId="0" fontId="4" fillId="0" borderId="6" xfId="2" applyFont="1" applyFill="1" applyBorder="1"/>
    <xf numFmtId="0" fontId="4" fillId="0" borderId="6" xfId="2" quotePrefix="1" applyFont="1" applyFill="1" applyBorder="1" applyAlignment="1">
      <alignment horizontal="center"/>
    </xf>
    <xf numFmtId="0" fontId="4" fillId="0" borderId="6" xfId="2" applyFont="1" applyFill="1" applyBorder="1" applyAlignment="1">
      <alignment horizontal="center"/>
    </xf>
    <xf numFmtId="165" fontId="4" fillId="0" borderId="0" xfId="2" applyNumberFormat="1" applyFont="1" applyFill="1" applyBorder="1" applyAlignment="1">
      <alignment horizontal="right"/>
    </xf>
    <xf numFmtId="0" fontId="4" fillId="0" borderId="2" xfId="2" applyFont="1" applyFill="1" applyBorder="1" applyAlignment="1">
      <alignment horizontal="left"/>
    </xf>
    <xf numFmtId="165" fontId="4" fillId="0" borderId="2" xfId="2" applyNumberFormat="1" applyFont="1" applyFill="1" applyBorder="1" applyAlignment="1">
      <alignment horizontal="right"/>
    </xf>
    <xf numFmtId="0" fontId="4" fillId="0" borderId="0" xfId="2" applyFont="1" applyFill="1" applyBorder="1" applyAlignment="1">
      <alignment horizontal="left"/>
    </xf>
    <xf numFmtId="0" fontId="5" fillId="0" borderId="0" xfId="0" applyFont="1" applyFill="1"/>
    <xf numFmtId="0" fontId="4" fillId="0" borderId="0" xfId="2" applyFont="1" applyFill="1" applyBorder="1" applyAlignment="1"/>
    <xf numFmtId="0" fontId="8" fillId="0" borderId="0" xfId="2" applyFont="1" applyFill="1" applyAlignment="1">
      <alignment horizontal="left"/>
    </xf>
    <xf numFmtId="164" fontId="8" fillId="0" borderId="0" xfId="2" applyNumberFormat="1" applyFont="1" applyFill="1" applyAlignment="1">
      <alignment horizontal="centerContinuous"/>
    </xf>
    <xf numFmtId="0" fontId="4" fillId="0" borderId="0" xfId="0" applyFont="1" applyFill="1"/>
    <xf numFmtId="166" fontId="4" fillId="0" borderId="0" xfId="2" applyNumberFormat="1" applyFont="1" applyFill="1" applyBorder="1" applyAlignment="1">
      <alignment horizontal="right"/>
    </xf>
    <xf numFmtId="0" fontId="4" fillId="0" borderId="0" xfId="2" applyFont="1" applyFill="1" applyBorder="1" applyAlignment="1">
      <alignment wrapText="1"/>
    </xf>
    <xf numFmtId="0" fontId="4" fillId="0" borderId="0" xfId="3" applyFont="1" applyFill="1" applyBorder="1" applyAlignment="1">
      <alignment horizontal="left"/>
    </xf>
    <xf numFmtId="0" fontId="4" fillId="0" borderId="0" xfId="2" applyFont="1" applyFill="1" applyBorder="1" applyAlignment="1">
      <alignment horizontal="left" wrapText="1"/>
    </xf>
    <xf numFmtId="0" fontId="4" fillId="0" borderId="0" xfId="2" applyFont="1" applyFill="1" applyBorder="1"/>
    <xf numFmtId="0" fontId="10" fillId="0" borderId="0" xfId="1" applyFont="1" applyFill="1" applyBorder="1" applyAlignment="1" applyProtection="1">
      <alignment horizontal="left"/>
    </xf>
    <xf numFmtId="0" fontId="2" fillId="0" borderId="0" xfId="0" applyFont="1" applyFill="1"/>
    <xf numFmtId="0" fontId="1" fillId="0" borderId="0" xfId="2" applyFont="1" applyFill="1" applyAlignment="1"/>
    <xf numFmtId="0" fontId="7" fillId="0" borderId="0" xfId="0" applyFont="1" applyFill="1"/>
    <xf numFmtId="0" fontId="4" fillId="0" borderId="0" xfId="2" applyFont="1" applyFill="1" applyAlignment="1">
      <alignment horizontal="left"/>
    </xf>
    <xf numFmtId="0" fontId="4" fillId="0" borderId="0" xfId="3" applyFont="1" applyFill="1" applyBorder="1" applyAlignment="1">
      <alignment wrapText="1"/>
    </xf>
    <xf numFmtId="0" fontId="4" fillId="2" borderId="0" xfId="2" applyFont="1" applyFill="1" applyBorder="1" applyAlignment="1">
      <alignment horizontal="left"/>
    </xf>
    <xf numFmtId="0" fontId="4" fillId="0" borderId="0" xfId="0" applyFont="1" applyFill="1" applyBorder="1" applyAlignment="1">
      <alignment horizontal="left"/>
    </xf>
    <xf numFmtId="0" fontId="4" fillId="0" borderId="6" xfId="2" applyFont="1" applyFill="1" applyBorder="1" applyAlignment="1">
      <alignment horizontal="right"/>
    </xf>
    <xf numFmtId="0" fontId="4" fillId="3" borderId="6" xfId="2" applyFont="1" applyFill="1" applyBorder="1" applyAlignment="1">
      <alignment horizontal="right"/>
    </xf>
    <xf numFmtId="0" fontId="4" fillId="2" borderId="6" xfId="2" quotePrefix="1" applyFont="1" applyFill="1" applyBorder="1" applyAlignment="1">
      <alignment horizontal="right"/>
    </xf>
    <xf numFmtId="0" fontId="4" fillId="2" borderId="6" xfId="2" applyFont="1" applyFill="1" applyBorder="1" applyAlignment="1">
      <alignment horizontal="right"/>
    </xf>
    <xf numFmtId="0" fontId="4" fillId="5" borderId="6" xfId="2" quotePrefix="1" applyFont="1" applyFill="1" applyBorder="1" applyAlignment="1">
      <alignment horizontal="right"/>
    </xf>
    <xf numFmtId="165" fontId="4" fillId="5" borderId="0" xfId="2" applyNumberFormat="1" applyFont="1" applyFill="1" applyBorder="1" applyAlignment="1">
      <alignment horizontal="right"/>
    </xf>
    <xf numFmtId="165" fontId="4" fillId="5" borderId="2" xfId="2" applyNumberFormat="1" applyFont="1" applyFill="1" applyBorder="1" applyAlignment="1">
      <alignment horizontal="right"/>
    </xf>
    <xf numFmtId="0" fontId="4" fillId="5" borderId="6" xfId="2" applyFont="1" applyFill="1" applyBorder="1" applyAlignment="1">
      <alignment horizontal="right"/>
    </xf>
    <xf numFmtId="0" fontId="4" fillId="5" borderId="6" xfId="2" quotePrefix="1" applyFont="1" applyFill="1" applyBorder="1" applyAlignment="1">
      <alignment horizontal="center"/>
    </xf>
    <xf numFmtId="0" fontId="4" fillId="5" borderId="6" xfId="2" applyFont="1" applyFill="1" applyBorder="1" applyAlignment="1">
      <alignment horizontal="center"/>
    </xf>
    <xf numFmtId="165" fontId="4" fillId="0" borderId="0" xfId="2" applyNumberFormat="1" applyFont="1" applyFill="1" applyBorder="1" applyAlignment="1">
      <alignment wrapText="1"/>
    </xf>
    <xf numFmtId="0" fontId="4" fillId="2" borderId="0" xfId="2" applyFont="1" applyFill="1" applyBorder="1" applyAlignment="1">
      <alignment horizontal="left"/>
    </xf>
    <xf numFmtId="0" fontId="4" fillId="0" borderId="0" xfId="2" applyFont="1" applyFill="1" applyBorder="1" applyAlignment="1">
      <alignment horizontal="left"/>
    </xf>
    <xf numFmtId="0" fontId="4" fillId="0" borderId="0" xfId="3" applyFont="1" applyFill="1" applyBorder="1" applyAlignment="1">
      <alignment wrapText="1"/>
    </xf>
    <xf numFmtId="0" fontId="4" fillId="2" borderId="0" xfId="2" applyFont="1" applyFill="1" applyAlignment="1">
      <alignment horizontal="left"/>
    </xf>
    <xf numFmtId="0" fontId="4" fillId="2" borderId="0" xfId="2" applyFont="1" applyFill="1" applyBorder="1" applyAlignment="1">
      <alignment horizontal="left" wrapText="1"/>
    </xf>
    <xf numFmtId="0" fontId="4" fillId="2" borderId="0" xfId="2" applyFont="1" applyFill="1" applyBorder="1" applyAlignment="1">
      <alignment horizontal="left"/>
    </xf>
    <xf numFmtId="0" fontId="4" fillId="0" borderId="0" xfId="3" applyFont="1" applyFill="1" applyBorder="1" applyAlignment="1">
      <alignment horizontal="left" wrapText="1"/>
    </xf>
    <xf numFmtId="0" fontId="4" fillId="0" borderId="0" xfId="2" applyFont="1" applyFill="1" applyBorder="1" applyAlignment="1">
      <alignment horizontal="left"/>
    </xf>
    <xf numFmtId="0" fontId="4" fillId="0" borderId="0" xfId="3" applyFont="1" applyFill="1" applyBorder="1" applyAlignment="1">
      <alignment wrapText="1"/>
    </xf>
    <xf numFmtId="0" fontId="4" fillId="0" borderId="0" xfId="2" applyFont="1" applyFill="1" applyBorder="1" applyAlignment="1">
      <alignment horizontal="left" vertical="top" wrapText="1"/>
    </xf>
    <xf numFmtId="0" fontId="4" fillId="0" borderId="0" xfId="2" applyFont="1" applyFill="1" applyAlignment="1">
      <alignment horizontal="left" wrapText="1"/>
    </xf>
    <xf numFmtId="0" fontId="4" fillId="2" borderId="0" xfId="2" applyFont="1" applyFill="1" applyBorder="1" applyAlignment="1">
      <alignment horizontal="left" vertical="top" wrapText="1"/>
    </xf>
    <xf numFmtId="0" fontId="4" fillId="2" borderId="0" xfId="3" applyFont="1" applyFill="1" applyBorder="1" applyAlignment="1">
      <alignment horizontal="left" wrapText="1"/>
    </xf>
    <xf numFmtId="0" fontId="4" fillId="2" borderId="0" xfId="2" applyFont="1" applyFill="1" applyAlignment="1">
      <alignment horizontal="left"/>
    </xf>
    <xf numFmtId="0" fontId="4" fillId="2" borderId="1" xfId="2" applyFont="1" applyFill="1" applyBorder="1" applyAlignment="1">
      <alignment horizontal="center"/>
    </xf>
    <xf numFmtId="0" fontId="4" fillId="3" borderId="3" xfId="2" applyFont="1" applyFill="1" applyBorder="1" applyAlignment="1">
      <alignment horizontal="center"/>
    </xf>
    <xf numFmtId="165" fontId="4" fillId="4" borderId="0" xfId="0" applyNumberFormat="1" applyFont="1" applyFill="1" applyBorder="1" applyAlignment="1">
      <alignment horizontal="right"/>
    </xf>
    <xf numFmtId="0" fontId="4" fillId="6" borderId="0" xfId="0" applyFont="1" applyFill="1" applyAlignment="1">
      <alignment vertical="center"/>
    </xf>
    <xf numFmtId="0" fontId="4" fillId="6" borderId="0" xfId="0" applyFont="1" applyFill="1" applyAlignment="1">
      <alignment vertical="center"/>
    </xf>
    <xf numFmtId="0" fontId="12" fillId="6" borderId="0" xfId="0" applyFont="1" applyFill="1" applyAlignment="1">
      <alignment vertical="center"/>
    </xf>
    <xf numFmtId="0" fontId="1" fillId="6" borderId="0" xfId="0" applyFont="1" applyFill="1" applyAlignment="1">
      <alignment vertical="center"/>
    </xf>
  </cellXfs>
  <cellStyles count="4">
    <cellStyle name="Lien hypertexte" xfId="1" builtinId="8"/>
    <cellStyle name="Normal" xfId="0" builtinId="0"/>
    <cellStyle name="Standard_anfrage kradolfer" xfId="2"/>
    <cellStyle name="Standard_Mappe2"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bfs.admin.ch/bfs/fr/home/statistiques/culture-medias-societe-information-sport/medias/offre-utilisation/radio.html"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bfs.admin.ch/bfs/fr/home/statistiques/culture-medias-societe-information-sport/medias/offre-utilisation/radio.html"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bfs.admin.ch/bfs/fr/home/statistiques/culture-medias-societe-information-sport/medias/offre-utilisation/radio.html"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www.bfs.admin.ch/bfs/fr/home/statistiques/culture-medias-societe-information-sport/medias/offre-utilisation/radio.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tabSelected="1" zoomScaleNormal="100" workbookViewId="0"/>
  </sheetViews>
  <sheetFormatPr baseColWidth="10" defaultColWidth="11.42578125" defaultRowHeight="12" x14ac:dyDescent="0.2"/>
  <cols>
    <col min="1" max="1" width="32.5703125" style="6" customWidth="1"/>
    <col min="2" max="4" width="16.42578125" style="6" customWidth="1"/>
    <col min="5" max="16384" width="11.42578125" style="6"/>
  </cols>
  <sheetData>
    <row r="1" spans="1:4" ht="13.35" customHeight="1" x14ac:dyDescent="0.2">
      <c r="A1" s="1" t="s">
        <v>20</v>
      </c>
      <c r="D1" s="3" t="s">
        <v>45</v>
      </c>
    </row>
    <row r="2" spans="1:4" ht="13.35" customHeight="1" x14ac:dyDescent="0.2">
      <c r="A2" s="4" t="s">
        <v>23</v>
      </c>
      <c r="B2" s="5"/>
      <c r="C2" s="5"/>
    </row>
    <row r="3" spans="1:4" ht="13.35" customHeight="1" x14ac:dyDescent="0.2">
      <c r="A3" s="38" t="s">
        <v>21</v>
      </c>
      <c r="B3" s="39"/>
      <c r="C3" s="39"/>
      <c r="D3" s="40"/>
    </row>
    <row r="4" spans="1:4" ht="13.35" customHeight="1" x14ac:dyDescent="0.2">
      <c r="A4" s="24"/>
      <c r="B4" s="103">
        <v>2019</v>
      </c>
      <c r="C4" s="103"/>
      <c r="D4" s="104"/>
    </row>
    <row r="5" spans="1:4" ht="13.35" customHeight="1" x14ac:dyDescent="0.2">
      <c r="A5" s="10" t="s">
        <v>24</v>
      </c>
      <c r="B5" s="41" t="s">
        <v>14</v>
      </c>
      <c r="C5" s="41" t="s">
        <v>15</v>
      </c>
      <c r="D5" s="42" t="s">
        <v>16</v>
      </c>
    </row>
    <row r="6" spans="1:4" ht="13.35" customHeight="1" x14ac:dyDescent="0.2">
      <c r="A6" s="89" t="s">
        <v>49</v>
      </c>
      <c r="B6" s="12">
        <v>28.134428169961001</v>
      </c>
      <c r="C6" s="13">
        <v>32.944650794566002</v>
      </c>
      <c r="D6" s="13">
        <v>35.019393380879002</v>
      </c>
    </row>
    <row r="7" spans="1:4" ht="13.35" customHeight="1" x14ac:dyDescent="0.2">
      <c r="A7" s="89" t="s">
        <v>50</v>
      </c>
      <c r="B7" s="12">
        <v>2.9078952273200001</v>
      </c>
      <c r="C7" s="13">
        <v>1.606453895709</v>
      </c>
      <c r="D7" s="13">
        <v>3.814393762071</v>
      </c>
    </row>
    <row r="8" spans="1:4" ht="13.35" customHeight="1" x14ac:dyDescent="0.2">
      <c r="A8" s="89" t="s">
        <v>51</v>
      </c>
      <c r="B8" s="12">
        <v>14.969068883875</v>
      </c>
      <c r="C8" s="13">
        <v>6.0068176095799997</v>
      </c>
      <c r="D8" s="13">
        <v>17.685792928651001</v>
      </c>
    </row>
    <row r="9" spans="1:4" ht="13.35" customHeight="1" x14ac:dyDescent="0.2">
      <c r="A9" s="89" t="s">
        <v>43</v>
      </c>
      <c r="B9" s="12">
        <v>7.3714049758340003</v>
      </c>
      <c r="C9" s="13">
        <v>8.5911007245400004</v>
      </c>
      <c r="D9" s="13" t="s">
        <v>13</v>
      </c>
    </row>
    <row r="10" spans="1:4" ht="13.35" customHeight="1" x14ac:dyDescent="0.2">
      <c r="A10" s="89" t="s">
        <v>52</v>
      </c>
      <c r="B10" s="12">
        <v>7.3943605177779999</v>
      </c>
      <c r="C10" s="13">
        <v>11.889505130838</v>
      </c>
      <c r="D10" s="13">
        <v>17.091279373081999</v>
      </c>
    </row>
    <row r="11" spans="1:4" ht="13.35" customHeight="1" x14ac:dyDescent="0.2">
      <c r="A11" s="14" t="s">
        <v>19</v>
      </c>
      <c r="B11" s="105">
        <v>60.777157774766998</v>
      </c>
      <c r="C11" s="105">
        <v>61.038528155232001</v>
      </c>
      <c r="D11" s="105">
        <v>73.610859444682006</v>
      </c>
    </row>
    <row r="12" spans="1:4" ht="13.35" customHeight="1" x14ac:dyDescent="0.2">
      <c r="A12" s="89" t="s">
        <v>38</v>
      </c>
      <c r="B12" s="13">
        <v>35.643225837256999</v>
      </c>
      <c r="C12" s="13">
        <v>29.623406854915999</v>
      </c>
      <c r="D12" s="13">
        <v>20.887349917158001</v>
      </c>
    </row>
    <row r="13" spans="1:4" ht="13.35" customHeight="1" x14ac:dyDescent="0.2">
      <c r="A13" s="15" t="s">
        <v>17</v>
      </c>
      <c r="B13" s="16">
        <v>3.5796163879759999</v>
      </c>
      <c r="C13" s="16">
        <v>9.3380649898520005</v>
      </c>
      <c r="D13" s="16">
        <v>5.5017906381600001</v>
      </c>
    </row>
    <row r="14" spans="1:4" s="49" customFormat="1" ht="25.5" customHeight="1" x14ac:dyDescent="0.25">
      <c r="A14" s="77" t="s">
        <v>22</v>
      </c>
      <c r="B14" s="48"/>
      <c r="C14" s="48"/>
      <c r="D14" s="48"/>
    </row>
    <row r="15" spans="1:4" ht="13.35" customHeight="1" x14ac:dyDescent="0.2">
      <c r="A15" s="94" t="s">
        <v>65</v>
      </c>
      <c r="B15" s="94"/>
      <c r="C15" s="94"/>
      <c r="D15" s="94"/>
    </row>
    <row r="16" spans="1:4" s="8" customFormat="1" ht="29.25" customHeight="1" x14ac:dyDescent="0.2">
      <c r="A16" s="95" t="s">
        <v>61</v>
      </c>
      <c r="B16" s="95"/>
      <c r="C16" s="95"/>
      <c r="D16" s="95"/>
    </row>
    <row r="17" spans="1:4" ht="27" customHeight="1" x14ac:dyDescent="0.2">
      <c r="A17" s="93" t="s">
        <v>53</v>
      </c>
      <c r="B17" s="93"/>
      <c r="C17" s="93"/>
      <c r="D17" s="93"/>
    </row>
    <row r="18" spans="1:4" ht="41.25" customHeight="1" x14ac:dyDescent="0.2">
      <c r="A18" s="93" t="s">
        <v>39</v>
      </c>
      <c r="B18" s="93"/>
      <c r="C18" s="93"/>
      <c r="D18" s="93"/>
    </row>
    <row r="19" spans="1:4" ht="20.25" customHeight="1" x14ac:dyDescent="0.2">
      <c r="A19" s="76" t="s">
        <v>31</v>
      </c>
      <c r="B19" s="32"/>
      <c r="C19" s="32"/>
      <c r="D19" s="32"/>
    </row>
    <row r="20" spans="1:4" ht="13.35" customHeight="1" x14ac:dyDescent="0.2">
      <c r="A20" s="18" t="s">
        <v>46</v>
      </c>
      <c r="B20" s="17"/>
      <c r="C20" s="17"/>
      <c r="D20" s="17"/>
    </row>
    <row r="21" spans="1:4" ht="13.35" customHeight="1" x14ac:dyDescent="0.2">
      <c r="A21" s="19"/>
      <c r="B21" s="20"/>
      <c r="C21" s="20"/>
      <c r="D21" s="20"/>
    </row>
    <row r="22" spans="1:4" s="2" customFormat="1" ht="13.35" customHeight="1" x14ac:dyDescent="0.25">
      <c r="A22" s="21" t="s">
        <v>66</v>
      </c>
      <c r="B22" s="23"/>
      <c r="C22" s="23"/>
      <c r="D22" s="23"/>
    </row>
    <row r="23" spans="1:4" x14ac:dyDescent="0.2">
      <c r="A23" s="106" t="s">
        <v>58</v>
      </c>
      <c r="B23" s="106"/>
      <c r="C23" s="106"/>
      <c r="D23" s="106"/>
    </row>
    <row r="24" spans="1:4" x14ac:dyDescent="0.2">
      <c r="A24" s="107" t="s">
        <v>59</v>
      </c>
      <c r="B24" s="107"/>
      <c r="C24" s="107"/>
      <c r="D24" s="107"/>
    </row>
    <row r="25" spans="1:4" ht="14.25" x14ac:dyDescent="0.2">
      <c r="A25" s="108"/>
      <c r="B25" s="108"/>
      <c r="C25" s="108"/>
      <c r="D25" s="109"/>
    </row>
    <row r="26" spans="1:4" x14ac:dyDescent="0.2">
      <c r="A26" s="106" t="s">
        <v>60</v>
      </c>
      <c r="B26" s="106"/>
      <c r="C26" s="106"/>
      <c r="D26" s="106"/>
    </row>
    <row r="27" spans="1:4" x14ac:dyDescent="0.2">
      <c r="A27" s="106"/>
      <c r="B27" s="106"/>
      <c r="C27" s="106"/>
      <c r="D27" s="106"/>
    </row>
  </sheetData>
  <mergeCells count="9">
    <mergeCell ref="B4:D4"/>
    <mergeCell ref="A17:D17"/>
    <mergeCell ref="A15:D15"/>
    <mergeCell ref="A16:D16"/>
    <mergeCell ref="A27:D27"/>
    <mergeCell ref="A23:D23"/>
    <mergeCell ref="A25:C25"/>
    <mergeCell ref="A26:D26"/>
    <mergeCell ref="A18:D18"/>
  </mergeCells>
  <phoneticPr fontId="4" type="noConversion"/>
  <hyperlinks>
    <hyperlink ref="A20" r:id="rId1"/>
  </hyperlinks>
  <pageMargins left="0.78740157499999996" right="0.78740157499999996" top="0.984251969" bottom="0.984251969" header="0.4921259845" footer="0.4921259845"/>
  <pageSetup paperSize="9" orientation="landscape" r:id="rId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0"/>
  <sheetViews>
    <sheetView showGridLines="0" zoomScaleNormal="100" workbookViewId="0"/>
  </sheetViews>
  <sheetFormatPr baseColWidth="10" defaultColWidth="11.42578125" defaultRowHeight="12.75" x14ac:dyDescent="0.2"/>
  <cols>
    <col min="1" max="1" width="19.7109375" style="44" customWidth="1"/>
    <col min="2" max="9" width="7.7109375" style="44" customWidth="1"/>
    <col min="10" max="10" width="1.42578125" style="44" customWidth="1"/>
    <col min="11" max="14" width="7.7109375" style="44" customWidth="1"/>
    <col min="15" max="15" width="1.42578125" style="44" customWidth="1"/>
    <col min="16" max="20" width="7.7109375" style="44" customWidth="1"/>
    <col min="21" max="21" width="1.42578125" style="44" customWidth="1"/>
    <col min="22" max="23" width="7.7109375" style="44" customWidth="1"/>
    <col min="24" max="16384" width="11.42578125" style="44"/>
  </cols>
  <sheetData>
    <row r="1" spans="1:23" ht="12.75" customHeight="1" x14ac:dyDescent="0.2">
      <c r="A1" s="50" t="s">
        <v>20</v>
      </c>
      <c r="W1" s="51" t="s">
        <v>45</v>
      </c>
    </row>
    <row r="2" spans="1:23" x14ac:dyDescent="0.2">
      <c r="A2" s="52" t="s">
        <v>25</v>
      </c>
      <c r="N2" s="51"/>
      <c r="O2" s="51"/>
      <c r="P2" s="51"/>
      <c r="R2" s="51"/>
      <c r="S2" s="51"/>
      <c r="T2" s="51"/>
      <c r="U2" s="51"/>
      <c r="W2" s="51"/>
    </row>
    <row r="3" spans="1:23" x14ac:dyDescent="0.2">
      <c r="A3" s="52" t="s">
        <v>21</v>
      </c>
      <c r="M3" s="51"/>
    </row>
    <row r="4" spans="1:23" x14ac:dyDescent="0.2">
      <c r="A4" s="53" t="s">
        <v>24</v>
      </c>
      <c r="B4" s="54" t="s">
        <v>2</v>
      </c>
      <c r="C4" s="54" t="s">
        <v>3</v>
      </c>
      <c r="D4" s="54" t="s">
        <v>4</v>
      </c>
      <c r="E4" s="54" t="s">
        <v>5</v>
      </c>
      <c r="F4" s="54" t="s">
        <v>6</v>
      </c>
      <c r="G4" s="54" t="s">
        <v>7</v>
      </c>
      <c r="H4" s="54" t="s">
        <v>8</v>
      </c>
      <c r="I4" s="54" t="s">
        <v>9</v>
      </c>
      <c r="J4" s="86"/>
      <c r="K4" s="55" t="s">
        <v>32</v>
      </c>
      <c r="L4" s="55">
        <v>2010</v>
      </c>
      <c r="M4" s="55">
        <v>2011</v>
      </c>
      <c r="N4" s="55">
        <v>2012</v>
      </c>
      <c r="O4" s="87"/>
      <c r="P4" s="55" t="s">
        <v>40</v>
      </c>
      <c r="Q4" s="55">
        <v>2014</v>
      </c>
      <c r="R4" s="55">
        <v>2015</v>
      </c>
      <c r="S4" s="55">
        <v>2016</v>
      </c>
      <c r="T4" s="55">
        <v>2017</v>
      </c>
      <c r="U4" s="87"/>
      <c r="V4" s="78" t="s">
        <v>54</v>
      </c>
      <c r="W4" s="55">
        <v>2019</v>
      </c>
    </row>
    <row r="5" spans="1:23" x14ac:dyDescent="0.2">
      <c r="A5" s="90" t="s">
        <v>34</v>
      </c>
      <c r="B5" s="56">
        <v>40.479999999999997</v>
      </c>
      <c r="C5" s="56">
        <v>41.52</v>
      </c>
      <c r="D5" s="56">
        <v>42.48</v>
      </c>
      <c r="E5" s="56">
        <v>40.11</v>
      </c>
      <c r="F5" s="56">
        <v>41.6</v>
      </c>
      <c r="G5" s="56">
        <v>41.3</v>
      </c>
      <c r="H5" s="56">
        <v>40</v>
      </c>
      <c r="I5" s="56">
        <v>38.4</v>
      </c>
      <c r="J5" s="83"/>
      <c r="K5" s="56">
        <v>36.4</v>
      </c>
      <c r="L5" s="56">
        <v>34.5</v>
      </c>
      <c r="M5" s="56">
        <v>34</v>
      </c>
      <c r="N5" s="56">
        <v>32.700000000000003</v>
      </c>
      <c r="O5" s="83"/>
      <c r="P5" s="56">
        <v>32.200000000000003</v>
      </c>
      <c r="Q5" s="56">
        <v>31.28</v>
      </c>
      <c r="R5" s="56">
        <v>31.27</v>
      </c>
      <c r="S5" s="56">
        <v>30.39</v>
      </c>
      <c r="T5" s="56">
        <v>30.77</v>
      </c>
      <c r="U5" s="83"/>
      <c r="V5" s="12">
        <v>27.893251745714998</v>
      </c>
      <c r="W5" s="56">
        <v>28.134428169961001</v>
      </c>
    </row>
    <row r="6" spans="1:23" x14ac:dyDescent="0.2">
      <c r="A6" s="90" t="s">
        <v>35</v>
      </c>
      <c r="B6" s="56">
        <v>4.6399999999999997</v>
      </c>
      <c r="C6" s="56">
        <v>4.25</v>
      </c>
      <c r="D6" s="56">
        <v>4.62</v>
      </c>
      <c r="E6" s="56">
        <v>4.7699999999999996</v>
      </c>
      <c r="F6" s="56">
        <v>5</v>
      </c>
      <c r="G6" s="56">
        <v>5</v>
      </c>
      <c r="H6" s="56">
        <v>4.9000000000000004</v>
      </c>
      <c r="I6" s="56">
        <v>4.5</v>
      </c>
      <c r="J6" s="83"/>
      <c r="K6" s="56">
        <v>4.2</v>
      </c>
      <c r="L6" s="56">
        <v>3.8</v>
      </c>
      <c r="M6" s="56">
        <v>3.7</v>
      </c>
      <c r="N6" s="56">
        <v>3.7</v>
      </c>
      <c r="O6" s="83"/>
      <c r="P6" s="56">
        <v>3.4</v>
      </c>
      <c r="Q6" s="56">
        <v>3.35</v>
      </c>
      <c r="R6" s="56">
        <v>3.23</v>
      </c>
      <c r="S6" s="56">
        <v>3.47</v>
      </c>
      <c r="T6" s="56">
        <v>3.34</v>
      </c>
      <c r="U6" s="83"/>
      <c r="V6" s="12">
        <v>2.7442800348229999</v>
      </c>
      <c r="W6" s="56">
        <v>2.9078952273200001</v>
      </c>
    </row>
    <row r="7" spans="1:23" x14ac:dyDescent="0.2">
      <c r="A7" s="90" t="s">
        <v>36</v>
      </c>
      <c r="B7" s="56">
        <v>10.82</v>
      </c>
      <c r="C7" s="56">
        <v>10.87</v>
      </c>
      <c r="D7" s="56">
        <v>12.09</v>
      </c>
      <c r="E7" s="56">
        <v>13.03</v>
      </c>
      <c r="F7" s="56">
        <v>12.5</v>
      </c>
      <c r="G7" s="56">
        <v>13.3</v>
      </c>
      <c r="H7" s="56">
        <v>14.8</v>
      </c>
      <c r="I7" s="56">
        <v>15.6</v>
      </c>
      <c r="J7" s="83"/>
      <c r="K7" s="56">
        <v>16.7</v>
      </c>
      <c r="L7" s="56">
        <v>17.899999999999999</v>
      </c>
      <c r="M7" s="56">
        <v>17.7</v>
      </c>
      <c r="N7" s="56">
        <v>17.8</v>
      </c>
      <c r="O7" s="83"/>
      <c r="P7" s="56">
        <v>17.3</v>
      </c>
      <c r="Q7" s="56">
        <v>16.86</v>
      </c>
      <c r="R7" s="56">
        <v>17.100000000000001</v>
      </c>
      <c r="S7" s="56">
        <v>16.690000000000001</v>
      </c>
      <c r="T7" s="56">
        <v>15.77</v>
      </c>
      <c r="U7" s="83"/>
      <c r="V7" s="12">
        <v>15.511893770119</v>
      </c>
      <c r="W7" s="56">
        <v>14.969068883875</v>
      </c>
    </row>
    <row r="8" spans="1:23" x14ac:dyDescent="0.2">
      <c r="A8" s="90" t="s">
        <v>44</v>
      </c>
      <c r="B8" s="56">
        <v>3.19</v>
      </c>
      <c r="C8" s="56">
        <v>3.16</v>
      </c>
      <c r="D8" s="56">
        <v>2.86</v>
      </c>
      <c r="E8" s="56">
        <v>3.52</v>
      </c>
      <c r="F8" s="56">
        <v>3.6</v>
      </c>
      <c r="G8" s="56">
        <v>4.0999999999999996</v>
      </c>
      <c r="H8" s="56">
        <v>4.5999999999999996</v>
      </c>
      <c r="I8" s="56">
        <v>5.0999999999999996</v>
      </c>
      <c r="J8" s="83"/>
      <c r="K8" s="56">
        <v>3.8</v>
      </c>
      <c r="L8" s="56">
        <v>4.7</v>
      </c>
      <c r="M8" s="56">
        <v>4.8</v>
      </c>
      <c r="N8" s="56">
        <v>5.3</v>
      </c>
      <c r="O8" s="83"/>
      <c r="P8" s="56">
        <v>5.6</v>
      </c>
      <c r="Q8" s="56">
        <v>6.16</v>
      </c>
      <c r="R8" s="56">
        <v>6.52</v>
      </c>
      <c r="S8" s="56">
        <v>6.8</v>
      </c>
      <c r="T8" s="56">
        <v>7.1</v>
      </c>
      <c r="U8" s="83"/>
      <c r="V8" s="12">
        <v>7.3466446330819997</v>
      </c>
      <c r="W8" s="56">
        <v>7.3714049758340003</v>
      </c>
    </row>
    <row r="9" spans="1:23" x14ac:dyDescent="0.2">
      <c r="A9" s="90" t="s">
        <v>0</v>
      </c>
      <c r="B9" s="56">
        <v>0.09</v>
      </c>
      <c r="C9" s="56">
        <v>0.12</v>
      </c>
      <c r="D9" s="56">
        <v>0.15</v>
      </c>
      <c r="E9" s="56">
        <v>0.12</v>
      </c>
      <c r="F9" s="56">
        <v>0.1</v>
      </c>
      <c r="G9" s="56">
        <v>0.2</v>
      </c>
      <c r="H9" s="56">
        <v>0.2</v>
      </c>
      <c r="I9" s="56">
        <v>0.1</v>
      </c>
      <c r="J9" s="83"/>
      <c r="K9" s="56">
        <v>0.1</v>
      </c>
      <c r="L9" s="56">
        <v>0.1</v>
      </c>
      <c r="M9" s="56">
        <v>0.1</v>
      </c>
      <c r="N9" s="56">
        <v>0.2</v>
      </c>
      <c r="O9" s="83"/>
      <c r="P9" s="56">
        <v>0.2</v>
      </c>
      <c r="Q9" s="56">
        <v>0.23</v>
      </c>
      <c r="R9" s="56">
        <v>0.2</v>
      </c>
      <c r="S9" s="56">
        <v>0.21</v>
      </c>
      <c r="T9" s="56">
        <v>0.28999999999999998</v>
      </c>
      <c r="U9" s="83"/>
      <c r="V9" s="12">
        <v>0.25831456749999998</v>
      </c>
      <c r="W9" s="56">
        <v>0.198276226921</v>
      </c>
    </row>
    <row r="10" spans="1:23" x14ac:dyDescent="0.2">
      <c r="A10" s="90" t="s">
        <v>37</v>
      </c>
      <c r="B10" s="56" t="s">
        <v>13</v>
      </c>
      <c r="C10" s="56" t="s">
        <v>13</v>
      </c>
      <c r="D10" s="56" t="s">
        <v>13</v>
      </c>
      <c r="E10" s="56" t="s">
        <v>13</v>
      </c>
      <c r="F10" s="56" t="s">
        <v>13</v>
      </c>
      <c r="G10" s="56" t="s">
        <v>13</v>
      </c>
      <c r="H10" s="56" t="s">
        <v>13</v>
      </c>
      <c r="I10" s="56">
        <v>0.5</v>
      </c>
      <c r="J10" s="83"/>
      <c r="K10" s="56">
        <v>0.5</v>
      </c>
      <c r="L10" s="56">
        <v>0.7</v>
      </c>
      <c r="M10" s="56">
        <v>0.7</v>
      </c>
      <c r="N10" s="56">
        <v>0.7</v>
      </c>
      <c r="O10" s="83"/>
      <c r="P10" s="56">
        <v>0.7</v>
      </c>
      <c r="Q10" s="56">
        <v>0.84</v>
      </c>
      <c r="R10" s="56">
        <v>0.73</v>
      </c>
      <c r="S10" s="56">
        <v>0.78</v>
      </c>
      <c r="T10" s="56">
        <v>0.81</v>
      </c>
      <c r="U10" s="83"/>
      <c r="V10" s="12">
        <v>0.82636270759700003</v>
      </c>
      <c r="W10" s="56">
        <v>0.78626597961300004</v>
      </c>
    </row>
    <row r="11" spans="1:23" x14ac:dyDescent="0.2">
      <c r="A11" s="90" t="s">
        <v>18</v>
      </c>
      <c r="B11" s="56">
        <v>3.52</v>
      </c>
      <c r="C11" s="56">
        <v>3.73</v>
      </c>
      <c r="D11" s="56">
        <v>3.88</v>
      </c>
      <c r="E11" s="56">
        <v>3.9200000000000053</v>
      </c>
      <c r="F11" s="56">
        <v>4.0999999999999996</v>
      </c>
      <c r="G11" s="56">
        <v>3.8</v>
      </c>
      <c r="H11" s="56">
        <v>3.8999999999999932</v>
      </c>
      <c r="I11" s="56">
        <f>68.2-(I5+I6+I7+I8+I9+I10)</f>
        <v>4</v>
      </c>
      <c r="J11" s="83"/>
      <c r="K11" s="56">
        <v>4.5</v>
      </c>
      <c r="L11" s="56">
        <v>4.8</v>
      </c>
      <c r="M11" s="56">
        <v>5</v>
      </c>
      <c r="N11" s="56">
        <v>5.0999999999999996</v>
      </c>
      <c r="O11" s="83"/>
      <c r="P11" s="56">
        <v>5.0999999999999996</v>
      </c>
      <c r="Q11" s="56">
        <v>6.009999999999998</v>
      </c>
      <c r="R11" s="56">
        <v>5.84</v>
      </c>
      <c r="S11" s="56">
        <v>6.18</v>
      </c>
      <c r="T11" s="56">
        <v>6.02</v>
      </c>
      <c r="U11" s="83"/>
      <c r="V11" s="12">
        <v>6.2701365592849996</v>
      </c>
      <c r="W11" s="56">
        <v>6.4098183112439999</v>
      </c>
    </row>
    <row r="12" spans="1:23" x14ac:dyDescent="0.2">
      <c r="A12" s="27" t="s">
        <v>19</v>
      </c>
      <c r="B12" s="28">
        <f>SUM(B5:B11)</f>
        <v>62.74</v>
      </c>
      <c r="C12" s="28">
        <f t="shared" ref="C12:M12" si="0">SUM(C5:C11)</f>
        <v>63.649999999999991</v>
      </c>
      <c r="D12" s="28">
        <f t="shared" si="0"/>
        <v>66.08</v>
      </c>
      <c r="E12" s="28">
        <f t="shared" si="0"/>
        <v>65.47</v>
      </c>
      <c r="F12" s="28">
        <f t="shared" si="0"/>
        <v>66.900000000000006</v>
      </c>
      <c r="G12" s="28">
        <f t="shared" si="0"/>
        <v>67.7</v>
      </c>
      <c r="H12" s="28">
        <f t="shared" si="0"/>
        <v>68.399999999999991</v>
      </c>
      <c r="I12" s="28">
        <f t="shared" si="0"/>
        <v>68.2</v>
      </c>
      <c r="J12" s="83"/>
      <c r="K12" s="28">
        <f t="shared" si="0"/>
        <v>66.199999999999989</v>
      </c>
      <c r="L12" s="28">
        <f t="shared" si="0"/>
        <v>66.5</v>
      </c>
      <c r="M12" s="28">
        <f t="shared" si="0"/>
        <v>66</v>
      </c>
      <c r="N12" s="28">
        <f>SUM(N5:N11)</f>
        <v>65.5</v>
      </c>
      <c r="O12" s="83"/>
      <c r="P12" s="28">
        <f>SUM(P5:P11)</f>
        <v>64.500000000000014</v>
      </c>
      <c r="Q12" s="28">
        <v>64.73</v>
      </c>
      <c r="R12" s="28">
        <v>64.89</v>
      </c>
      <c r="S12" s="28">
        <v>64.52</v>
      </c>
      <c r="T12" s="28">
        <v>64.11</v>
      </c>
      <c r="U12" s="83"/>
      <c r="V12" s="28">
        <v>60.850884018121</v>
      </c>
      <c r="W12" s="28">
        <v>60.777157774766998</v>
      </c>
    </row>
    <row r="13" spans="1:23" x14ac:dyDescent="0.2">
      <c r="A13" s="90" t="s">
        <v>38</v>
      </c>
      <c r="B13" s="56">
        <v>27.66</v>
      </c>
      <c r="C13" s="56">
        <v>27.17</v>
      </c>
      <c r="D13" s="56">
        <v>25.6</v>
      </c>
      <c r="E13" s="56">
        <v>26.33</v>
      </c>
      <c r="F13" s="56">
        <v>25.5</v>
      </c>
      <c r="G13" s="56">
        <v>25.6</v>
      </c>
      <c r="H13" s="56">
        <v>25.5</v>
      </c>
      <c r="I13" s="56">
        <v>25.9</v>
      </c>
      <c r="J13" s="83"/>
      <c r="K13" s="56">
        <v>28.8</v>
      </c>
      <c r="L13" s="56">
        <v>29</v>
      </c>
      <c r="M13" s="56">
        <v>29.5</v>
      </c>
      <c r="N13" s="56">
        <v>30.2</v>
      </c>
      <c r="O13" s="83"/>
      <c r="P13" s="56">
        <v>30.8</v>
      </c>
      <c r="Q13" s="56">
        <v>30.43</v>
      </c>
      <c r="R13" s="56">
        <v>30.52</v>
      </c>
      <c r="S13" s="56">
        <v>30.64</v>
      </c>
      <c r="T13" s="56">
        <v>31.19</v>
      </c>
      <c r="U13" s="83"/>
      <c r="V13" s="12">
        <v>35.157313354690999</v>
      </c>
      <c r="W13" s="56">
        <v>35.643225837256999</v>
      </c>
    </row>
    <row r="14" spans="1:23" x14ac:dyDescent="0.2">
      <c r="A14" s="57" t="s">
        <v>17</v>
      </c>
      <c r="B14" s="58">
        <v>9.59</v>
      </c>
      <c r="C14" s="58">
        <v>9.18</v>
      </c>
      <c r="D14" s="58">
        <v>8.32</v>
      </c>
      <c r="E14" s="58">
        <v>8.1999999999999993</v>
      </c>
      <c r="F14" s="58">
        <v>7.6</v>
      </c>
      <c r="G14" s="58">
        <v>6.7</v>
      </c>
      <c r="H14" s="58">
        <v>6.1</v>
      </c>
      <c r="I14" s="58">
        <v>6</v>
      </c>
      <c r="J14" s="84"/>
      <c r="K14" s="58">
        <v>5.0999999999999996</v>
      </c>
      <c r="L14" s="58">
        <v>4.7</v>
      </c>
      <c r="M14" s="58">
        <v>4.5999999999999996</v>
      </c>
      <c r="N14" s="58">
        <v>4.4000000000000004</v>
      </c>
      <c r="O14" s="84"/>
      <c r="P14" s="58">
        <v>4.5999999999999996</v>
      </c>
      <c r="Q14" s="58">
        <v>4.83</v>
      </c>
      <c r="R14" s="58">
        <v>4.59</v>
      </c>
      <c r="S14" s="58">
        <v>4.84</v>
      </c>
      <c r="T14" s="58">
        <v>4.7</v>
      </c>
      <c r="U14" s="84"/>
      <c r="V14" s="29">
        <v>3.9918026271880001</v>
      </c>
      <c r="W14" s="58">
        <v>3.5796163879759999</v>
      </c>
    </row>
    <row r="15" spans="1:23" s="60" customFormat="1" x14ac:dyDescent="0.2">
      <c r="A15" s="96" t="s">
        <v>22</v>
      </c>
      <c r="B15" s="96"/>
      <c r="C15" s="96"/>
      <c r="D15" s="96"/>
      <c r="E15" s="44"/>
      <c r="P15" s="88"/>
      <c r="Q15" s="88"/>
      <c r="R15" s="88"/>
      <c r="S15" s="88"/>
      <c r="T15" s="88"/>
      <c r="U15" s="88"/>
      <c r="V15" s="88"/>
      <c r="W15" s="88"/>
    </row>
    <row r="16" spans="1:23" s="60" customFormat="1" ht="12" x14ac:dyDescent="0.2">
      <c r="A16" s="90" t="s">
        <v>67</v>
      </c>
      <c r="B16" s="90"/>
      <c r="C16" s="90"/>
      <c r="D16" s="90"/>
      <c r="E16" s="61"/>
      <c r="P16" s="66"/>
      <c r="Q16" s="66"/>
      <c r="R16" s="66"/>
      <c r="S16" s="66"/>
      <c r="T16" s="66"/>
      <c r="U16" s="66"/>
      <c r="V16" s="66"/>
      <c r="W16" s="66"/>
    </row>
    <row r="17" spans="1:23" ht="12.75" customHeight="1" x14ac:dyDescent="0.2">
      <c r="A17" s="97" t="s">
        <v>62</v>
      </c>
      <c r="B17" s="97"/>
      <c r="C17" s="97"/>
      <c r="D17" s="97"/>
      <c r="E17" s="97"/>
      <c r="F17" s="43"/>
    </row>
    <row r="18" spans="1:23" ht="21.75" customHeight="1" x14ac:dyDescent="0.2">
      <c r="A18" s="97" t="s">
        <v>39</v>
      </c>
      <c r="B18" s="97"/>
      <c r="C18" s="97"/>
      <c r="D18" s="97"/>
      <c r="E18" s="97"/>
      <c r="F18" s="97"/>
      <c r="G18" s="97"/>
      <c r="H18" s="97"/>
      <c r="I18" s="97"/>
      <c r="J18" s="97"/>
      <c r="K18" s="97"/>
      <c r="L18" s="97"/>
      <c r="M18" s="97"/>
      <c r="N18" s="97"/>
      <c r="O18" s="91"/>
    </row>
    <row r="19" spans="1:23" s="45" customFormat="1" x14ac:dyDescent="0.25">
      <c r="A19" s="97" t="s">
        <v>31</v>
      </c>
      <c r="B19" s="97"/>
      <c r="C19" s="97"/>
      <c r="D19" s="97"/>
      <c r="E19" s="97"/>
      <c r="F19" s="97"/>
      <c r="G19" s="97"/>
      <c r="H19" s="97"/>
      <c r="I19" s="97"/>
      <c r="J19" s="97"/>
      <c r="K19" s="97"/>
      <c r="L19" s="97"/>
      <c r="M19" s="97"/>
      <c r="N19" s="97"/>
      <c r="O19" s="91"/>
      <c r="P19" s="43"/>
      <c r="Q19" s="43"/>
      <c r="R19" s="43"/>
      <c r="S19" s="43"/>
      <c r="T19" s="43"/>
      <c r="U19" s="43"/>
      <c r="V19" s="43"/>
      <c r="W19" s="43"/>
    </row>
    <row r="20" spans="1:23" s="49" customFormat="1" ht="15" customHeight="1" x14ac:dyDescent="0.25">
      <c r="A20" s="46" t="s">
        <v>46</v>
      </c>
      <c r="B20" s="47"/>
      <c r="C20" s="47"/>
      <c r="D20" s="47"/>
      <c r="E20" s="47"/>
      <c r="F20" s="47"/>
      <c r="G20" s="47"/>
      <c r="H20" s="47"/>
      <c r="I20" s="47"/>
      <c r="J20" s="47"/>
      <c r="K20" s="48"/>
      <c r="L20" s="48"/>
      <c r="M20" s="48"/>
      <c r="N20" s="48"/>
      <c r="O20" s="48"/>
      <c r="P20" s="48"/>
      <c r="Q20" s="48"/>
      <c r="R20" s="48"/>
      <c r="S20" s="48"/>
      <c r="T20" s="48"/>
      <c r="U20" s="48"/>
      <c r="V20" s="48"/>
      <c r="W20" s="48"/>
    </row>
    <row r="21" spans="1:23" ht="12.75" customHeight="1" x14ac:dyDescent="0.2">
      <c r="A21" s="97" t="s">
        <v>41</v>
      </c>
      <c r="B21" s="97"/>
      <c r="C21" s="97"/>
      <c r="D21" s="97"/>
      <c r="E21" s="97"/>
      <c r="F21" s="97"/>
      <c r="G21" s="97"/>
      <c r="H21" s="97"/>
      <c r="I21" s="97"/>
      <c r="J21" s="97"/>
      <c r="K21" s="97"/>
      <c r="L21" s="97"/>
      <c r="M21" s="97"/>
      <c r="N21" s="97"/>
      <c r="O21" s="75"/>
    </row>
    <row r="22" spans="1:23" ht="12.75" customHeight="1" x14ac:dyDescent="0.2">
      <c r="A22" s="95" t="s">
        <v>33</v>
      </c>
      <c r="B22" s="95"/>
      <c r="C22" s="95"/>
      <c r="D22" s="95"/>
      <c r="E22" s="95"/>
      <c r="F22" s="95"/>
      <c r="G22" s="95"/>
      <c r="H22" s="95"/>
      <c r="I22" s="95"/>
      <c r="J22" s="95"/>
      <c r="K22" s="95"/>
      <c r="L22" s="95"/>
      <c r="M22" s="95"/>
      <c r="N22" s="95"/>
      <c r="O22" s="95"/>
      <c r="P22" s="95"/>
      <c r="Q22" s="95"/>
      <c r="R22" s="95"/>
      <c r="S22" s="95"/>
      <c r="T22" s="95"/>
      <c r="U22" s="95"/>
      <c r="V22" s="95"/>
    </row>
    <row r="23" spans="1:23" ht="33.75" customHeight="1" x14ac:dyDescent="0.2">
      <c r="A23" s="95" t="s">
        <v>47</v>
      </c>
      <c r="B23" s="95"/>
      <c r="C23" s="95"/>
      <c r="D23" s="95"/>
      <c r="E23" s="95"/>
      <c r="F23" s="95"/>
      <c r="G23" s="95"/>
      <c r="H23" s="95"/>
      <c r="I23" s="95"/>
      <c r="J23" s="95"/>
      <c r="K23" s="95"/>
      <c r="L23" s="95"/>
      <c r="M23" s="95"/>
      <c r="N23" s="95"/>
      <c r="O23" s="95"/>
      <c r="P23" s="95"/>
      <c r="Q23" s="95"/>
      <c r="R23" s="95"/>
      <c r="S23" s="95"/>
      <c r="T23" s="95"/>
      <c r="U23" s="95"/>
      <c r="V23" s="95"/>
    </row>
    <row r="24" spans="1:23" ht="12" customHeight="1" x14ac:dyDescent="0.2">
      <c r="A24" s="95" t="s">
        <v>55</v>
      </c>
      <c r="B24" s="95"/>
      <c r="C24" s="95"/>
      <c r="D24" s="95"/>
      <c r="E24" s="95"/>
      <c r="F24" s="95"/>
      <c r="G24" s="95"/>
      <c r="H24" s="95"/>
      <c r="I24" s="95"/>
      <c r="J24" s="95"/>
      <c r="K24" s="95"/>
      <c r="L24" s="95"/>
      <c r="M24" s="95"/>
      <c r="N24" s="95"/>
      <c r="O24" s="95"/>
      <c r="P24" s="95"/>
      <c r="Q24" s="95"/>
      <c r="R24" s="95"/>
      <c r="S24" s="95"/>
      <c r="T24" s="95"/>
      <c r="U24" s="95"/>
      <c r="V24" s="95"/>
    </row>
    <row r="25" spans="1:23" s="45" customFormat="1" ht="12.6" customHeight="1" x14ac:dyDescent="0.25">
      <c r="A25" s="62"/>
      <c r="B25" s="62"/>
      <c r="C25" s="62"/>
      <c r="D25" s="62"/>
      <c r="E25" s="63"/>
      <c r="F25" s="63"/>
      <c r="G25" s="63"/>
      <c r="H25" s="63"/>
      <c r="I25" s="63"/>
      <c r="J25" s="63"/>
      <c r="K25" s="63"/>
      <c r="L25" s="63"/>
      <c r="M25" s="63"/>
      <c r="N25" s="44"/>
      <c r="O25" s="44"/>
      <c r="P25" s="44"/>
      <c r="Q25" s="44"/>
      <c r="R25" s="44"/>
      <c r="S25" s="44"/>
      <c r="T25" s="44"/>
      <c r="U25" s="44"/>
      <c r="V25" s="44"/>
      <c r="W25" s="44"/>
    </row>
    <row r="26" spans="1:23" s="2" customFormat="1" ht="13.35" customHeight="1" x14ac:dyDescent="0.25">
      <c r="A26" s="21" t="s">
        <v>68</v>
      </c>
      <c r="B26" s="23"/>
      <c r="C26" s="23"/>
      <c r="D26" s="23"/>
    </row>
    <row r="27" spans="1:23" s="6" customFormat="1" ht="12" x14ac:dyDescent="0.2">
      <c r="A27" s="106" t="s">
        <v>58</v>
      </c>
      <c r="B27" s="106"/>
      <c r="C27" s="106"/>
      <c r="D27" s="106"/>
    </row>
    <row r="28" spans="1:23" s="6" customFormat="1" ht="12" x14ac:dyDescent="0.2">
      <c r="A28" s="107" t="s">
        <v>59</v>
      </c>
      <c r="B28" s="107"/>
      <c r="C28" s="107"/>
      <c r="D28" s="107"/>
    </row>
    <row r="29" spans="1:23" s="6" customFormat="1" ht="14.25" x14ac:dyDescent="0.2">
      <c r="A29" s="108"/>
      <c r="B29" s="108"/>
      <c r="C29" s="108"/>
      <c r="D29" s="109"/>
    </row>
    <row r="30" spans="1:23" s="6" customFormat="1" ht="12" x14ac:dyDescent="0.2">
      <c r="A30" s="106" t="s">
        <v>60</v>
      </c>
      <c r="B30" s="106"/>
      <c r="C30" s="106"/>
      <c r="D30" s="106"/>
    </row>
  </sheetData>
  <mergeCells count="11">
    <mergeCell ref="A27:D27"/>
    <mergeCell ref="A29:C29"/>
    <mergeCell ref="A30:D30"/>
    <mergeCell ref="A15:D15"/>
    <mergeCell ref="A17:E17"/>
    <mergeCell ref="A18:N18"/>
    <mergeCell ref="A19:N19"/>
    <mergeCell ref="A21:N21"/>
    <mergeCell ref="A24:V24"/>
    <mergeCell ref="A23:V23"/>
    <mergeCell ref="A22:V22"/>
  </mergeCells>
  <phoneticPr fontId="1" type="noConversion"/>
  <hyperlinks>
    <hyperlink ref="A20" r:id="rId1"/>
  </hyperlinks>
  <pageMargins left="0.78740157499999996" right="0.78740157499999996" top="0.984251969" bottom="0.984251969" header="0.4921259845" footer="0.4921259845"/>
  <pageSetup paperSize="9" scale="84" orientation="landscape" r:id="rId2"/>
  <headerFooter alignWithMargins="0"/>
  <ignoredErrors>
    <ignoredError sqref="B4:I4"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0"/>
  <sheetViews>
    <sheetView showGridLines="0" zoomScaleNormal="100" workbookViewId="0"/>
  </sheetViews>
  <sheetFormatPr baseColWidth="10" defaultColWidth="11.42578125" defaultRowHeight="12.75" x14ac:dyDescent="0.2"/>
  <cols>
    <col min="1" max="1" width="25.85546875" style="44" customWidth="1"/>
    <col min="2" max="9" width="7.7109375" style="44" customWidth="1"/>
    <col min="10" max="10" width="1.42578125" style="44" customWidth="1"/>
    <col min="11" max="14" width="7.7109375" style="44" customWidth="1"/>
    <col min="15" max="15" width="1.42578125" style="44" customWidth="1"/>
    <col min="16" max="20" width="7.7109375" style="44" customWidth="1"/>
    <col min="21" max="21" width="1.42578125" style="44" customWidth="1"/>
    <col min="22" max="23" width="7.7109375" style="44" customWidth="1"/>
    <col min="24" max="16384" width="11.42578125" style="44"/>
  </cols>
  <sheetData>
    <row r="1" spans="1:23" ht="12.75" customHeight="1" x14ac:dyDescent="0.2">
      <c r="A1" s="50" t="s">
        <v>20</v>
      </c>
      <c r="W1" s="51" t="s">
        <v>45</v>
      </c>
    </row>
    <row r="2" spans="1:23" x14ac:dyDescent="0.2">
      <c r="A2" s="52" t="s">
        <v>26</v>
      </c>
      <c r="N2" s="51"/>
      <c r="O2" s="51"/>
      <c r="P2" s="51"/>
      <c r="R2" s="51"/>
      <c r="S2" s="51"/>
      <c r="T2" s="51"/>
      <c r="U2" s="51"/>
      <c r="W2" s="51"/>
    </row>
    <row r="3" spans="1:23" x14ac:dyDescent="0.2">
      <c r="A3" s="52" t="s">
        <v>21</v>
      </c>
      <c r="M3" s="51"/>
    </row>
    <row r="4" spans="1:23" x14ac:dyDescent="0.2">
      <c r="A4" s="53" t="s">
        <v>24</v>
      </c>
      <c r="B4" s="54" t="s">
        <v>2</v>
      </c>
      <c r="C4" s="54" t="s">
        <v>3</v>
      </c>
      <c r="D4" s="54" t="s">
        <v>4</v>
      </c>
      <c r="E4" s="54" t="s">
        <v>5</v>
      </c>
      <c r="F4" s="54" t="s">
        <v>6</v>
      </c>
      <c r="G4" s="54" t="s">
        <v>7</v>
      </c>
      <c r="H4" s="54" t="s">
        <v>8</v>
      </c>
      <c r="I4" s="54">
        <v>2008</v>
      </c>
      <c r="J4" s="86"/>
      <c r="K4" s="55" t="s">
        <v>32</v>
      </c>
      <c r="L4" s="55">
        <v>2010</v>
      </c>
      <c r="M4" s="55">
        <v>2011</v>
      </c>
      <c r="N4" s="55">
        <v>2012</v>
      </c>
      <c r="O4" s="87"/>
      <c r="P4" s="55" t="s">
        <v>40</v>
      </c>
      <c r="Q4" s="55">
        <v>2014</v>
      </c>
      <c r="R4" s="55">
        <v>2015</v>
      </c>
      <c r="S4" s="55">
        <v>2016</v>
      </c>
      <c r="T4" s="55">
        <v>2017</v>
      </c>
      <c r="U4" s="87"/>
      <c r="V4" s="78" t="s">
        <v>56</v>
      </c>
      <c r="W4" s="55">
        <v>2019</v>
      </c>
    </row>
    <row r="5" spans="1:23" x14ac:dyDescent="0.2">
      <c r="A5" s="90" t="s">
        <v>27</v>
      </c>
      <c r="B5" s="56">
        <v>35.659999999999997</v>
      </c>
      <c r="C5" s="56">
        <v>37.200000000000003</v>
      </c>
      <c r="D5" s="56">
        <v>39.26</v>
      </c>
      <c r="E5" s="56">
        <v>40.82</v>
      </c>
      <c r="F5" s="56">
        <v>41.1</v>
      </c>
      <c r="G5" s="56">
        <v>40.4</v>
      </c>
      <c r="H5" s="56">
        <v>39.299999999999997</v>
      </c>
      <c r="I5" s="56">
        <v>39.5</v>
      </c>
      <c r="J5" s="83"/>
      <c r="K5" s="56">
        <v>39.9</v>
      </c>
      <c r="L5" s="56">
        <v>39.799999999999997</v>
      </c>
      <c r="M5" s="56">
        <v>39.6</v>
      </c>
      <c r="N5" s="56">
        <v>39.200000000000003</v>
      </c>
      <c r="O5" s="83"/>
      <c r="P5" s="56">
        <v>37.9</v>
      </c>
      <c r="Q5" s="56">
        <v>38.159999999999997</v>
      </c>
      <c r="R5" s="56">
        <v>37.85</v>
      </c>
      <c r="S5" s="56">
        <v>37.049999999999997</v>
      </c>
      <c r="T5" s="56">
        <v>37.950000000000003</v>
      </c>
      <c r="U5" s="83"/>
      <c r="V5" s="12">
        <v>32.759750726108997</v>
      </c>
      <c r="W5" s="56">
        <v>32.944650794566002</v>
      </c>
    </row>
    <row r="6" spans="1:23" x14ac:dyDescent="0.2">
      <c r="A6" s="90" t="s">
        <v>28</v>
      </c>
      <c r="B6" s="56">
        <v>4.13</v>
      </c>
      <c r="C6" s="56">
        <v>3.85</v>
      </c>
      <c r="D6" s="56">
        <v>3.21</v>
      </c>
      <c r="E6" s="56">
        <v>3.31</v>
      </c>
      <c r="F6" s="56">
        <v>3.5</v>
      </c>
      <c r="G6" s="56">
        <v>3.5</v>
      </c>
      <c r="H6" s="56">
        <v>3.6</v>
      </c>
      <c r="I6" s="56">
        <v>3.4</v>
      </c>
      <c r="J6" s="83"/>
      <c r="K6" s="56">
        <v>3.4</v>
      </c>
      <c r="L6" s="56">
        <v>2.9</v>
      </c>
      <c r="M6" s="56">
        <v>3</v>
      </c>
      <c r="N6" s="56">
        <v>2.8</v>
      </c>
      <c r="O6" s="83"/>
      <c r="P6" s="56">
        <v>2.7</v>
      </c>
      <c r="Q6" s="56">
        <v>2.5099999999999998</v>
      </c>
      <c r="R6" s="56">
        <v>2.2799999999999998</v>
      </c>
      <c r="S6" s="56">
        <v>2.54</v>
      </c>
      <c r="T6" s="56">
        <v>2.12</v>
      </c>
      <c r="U6" s="83"/>
      <c r="V6" s="12">
        <v>1.959528529053</v>
      </c>
      <c r="W6" s="56">
        <v>1.606453895709</v>
      </c>
    </row>
    <row r="7" spans="1:23" x14ac:dyDescent="0.2">
      <c r="A7" s="90" t="s">
        <v>29</v>
      </c>
      <c r="B7" s="56">
        <v>4.47</v>
      </c>
      <c r="C7" s="56">
        <v>4.91</v>
      </c>
      <c r="D7" s="56">
        <v>4.18</v>
      </c>
      <c r="E7" s="56">
        <v>3.99</v>
      </c>
      <c r="F7" s="56">
        <v>4</v>
      </c>
      <c r="G7" s="56">
        <v>4.4000000000000004</v>
      </c>
      <c r="H7" s="56">
        <v>4.8</v>
      </c>
      <c r="I7" s="56">
        <v>5.3</v>
      </c>
      <c r="J7" s="83"/>
      <c r="K7" s="56">
        <v>6.5</v>
      </c>
      <c r="L7" s="56">
        <v>6.7</v>
      </c>
      <c r="M7" s="56">
        <v>6.9</v>
      </c>
      <c r="N7" s="56">
        <v>7.4</v>
      </c>
      <c r="O7" s="83"/>
      <c r="P7" s="56">
        <v>7.5</v>
      </c>
      <c r="Q7" s="56">
        <v>6.88</v>
      </c>
      <c r="R7" s="56">
        <v>6.55</v>
      </c>
      <c r="S7" s="56">
        <v>6.78</v>
      </c>
      <c r="T7" s="56">
        <v>6.18</v>
      </c>
      <c r="U7" s="83"/>
      <c r="V7" s="12">
        <v>6.5434856345950001</v>
      </c>
      <c r="W7" s="56">
        <v>6.0068176095799997</v>
      </c>
    </row>
    <row r="8" spans="1:23" x14ac:dyDescent="0.2">
      <c r="A8" s="90" t="s">
        <v>1</v>
      </c>
      <c r="B8" s="56">
        <v>8.18</v>
      </c>
      <c r="C8" s="56">
        <v>8.6199999999999992</v>
      </c>
      <c r="D8" s="56">
        <v>8.68</v>
      </c>
      <c r="E8" s="56">
        <v>7.82</v>
      </c>
      <c r="F8" s="56">
        <v>8.1</v>
      </c>
      <c r="G8" s="56">
        <v>9.1</v>
      </c>
      <c r="H8" s="56">
        <v>9</v>
      </c>
      <c r="I8" s="56">
        <v>8.6999999999999993</v>
      </c>
      <c r="J8" s="83"/>
      <c r="K8" s="56">
        <v>10</v>
      </c>
      <c r="L8" s="56">
        <v>9.6</v>
      </c>
      <c r="M8" s="56">
        <v>7.6</v>
      </c>
      <c r="N8" s="56">
        <v>8.1999999999999993</v>
      </c>
      <c r="O8" s="83"/>
      <c r="P8" s="56">
        <v>8.6999999999999993</v>
      </c>
      <c r="Q8" s="56">
        <v>9.41</v>
      </c>
      <c r="R8" s="56">
        <v>9.9700000000000006</v>
      </c>
      <c r="S8" s="56">
        <v>9.5500000000000007</v>
      </c>
      <c r="T8" s="56">
        <v>8.9</v>
      </c>
      <c r="U8" s="83"/>
      <c r="V8" s="12">
        <v>9.5644323598959993</v>
      </c>
      <c r="W8" s="56">
        <v>8.5911007245400004</v>
      </c>
    </row>
    <row r="9" spans="1:23" x14ac:dyDescent="0.2">
      <c r="A9" s="90" t="s">
        <v>42</v>
      </c>
      <c r="B9" s="56" t="s">
        <v>13</v>
      </c>
      <c r="C9" s="56" t="s">
        <v>13</v>
      </c>
      <c r="D9" s="56" t="s">
        <v>13</v>
      </c>
      <c r="E9" s="56" t="s">
        <v>13</v>
      </c>
      <c r="F9" s="56" t="s">
        <v>13</v>
      </c>
      <c r="G9" s="56" t="s">
        <v>13</v>
      </c>
      <c r="H9" s="56" t="s">
        <v>13</v>
      </c>
      <c r="I9" s="56">
        <v>0.3</v>
      </c>
      <c r="J9" s="83"/>
      <c r="K9" s="56">
        <v>0.3</v>
      </c>
      <c r="L9" s="65">
        <v>0</v>
      </c>
      <c r="M9" s="65">
        <v>0</v>
      </c>
      <c r="N9" s="56">
        <v>0.2</v>
      </c>
      <c r="O9" s="83"/>
      <c r="P9" s="56" t="s">
        <v>13</v>
      </c>
      <c r="Q9" s="56" t="s">
        <v>13</v>
      </c>
      <c r="R9" s="56" t="s">
        <v>13</v>
      </c>
      <c r="S9" s="56" t="s">
        <v>13</v>
      </c>
      <c r="T9" s="56" t="s">
        <v>13</v>
      </c>
      <c r="U9" s="83"/>
      <c r="V9" s="13" t="s">
        <v>13</v>
      </c>
      <c r="W9" s="13" t="s">
        <v>13</v>
      </c>
    </row>
    <row r="10" spans="1:23" x14ac:dyDescent="0.2">
      <c r="A10" s="90" t="s">
        <v>18</v>
      </c>
      <c r="B10" s="56">
        <v>6.78</v>
      </c>
      <c r="C10" s="56">
        <v>7.14</v>
      </c>
      <c r="D10" s="56">
        <v>7.38</v>
      </c>
      <c r="E10" s="56">
        <v>6.67</v>
      </c>
      <c r="F10" s="56">
        <v>6.6</v>
      </c>
      <c r="G10" s="56">
        <v>6.9</v>
      </c>
      <c r="H10" s="56">
        <v>6.8</v>
      </c>
      <c r="I10" s="56">
        <f xml:space="preserve"> 64.7-(I5+I6+I7+I8+I9)</f>
        <v>7.5000000000000142</v>
      </c>
      <c r="J10" s="83"/>
      <c r="K10" s="56">
        <f xml:space="preserve"> 67.3-(K5+K6+K7+K8+K9)</f>
        <v>7.2000000000000028</v>
      </c>
      <c r="L10" s="56">
        <f>2.8+0.4+2.8+1.9</f>
        <v>7.9</v>
      </c>
      <c r="M10" s="56">
        <f>2.3+0.4+3.4+1.9</f>
        <v>8</v>
      </c>
      <c r="N10" s="56">
        <v>8.4</v>
      </c>
      <c r="O10" s="83"/>
      <c r="P10" s="56">
        <v>9</v>
      </c>
      <c r="Q10" s="56">
        <v>9.1700000000000017</v>
      </c>
      <c r="R10" s="56">
        <v>9.9600000000000009</v>
      </c>
      <c r="S10" s="56">
        <v>9.7100000000000009</v>
      </c>
      <c r="T10" s="56">
        <v>9.39</v>
      </c>
      <c r="U10" s="83"/>
      <c r="V10" s="12">
        <v>10.842039515195005</v>
      </c>
      <c r="W10" s="56">
        <v>11.889505130838</v>
      </c>
    </row>
    <row r="11" spans="1:23" x14ac:dyDescent="0.2">
      <c r="A11" s="27" t="s">
        <v>19</v>
      </c>
      <c r="B11" s="28">
        <f>SUM(B5:B10)</f>
        <v>59.22</v>
      </c>
      <c r="C11" s="28">
        <f t="shared" ref="C11:P11" si="0">SUM(C5:C10)</f>
        <v>61.720000000000006</v>
      </c>
      <c r="D11" s="28">
        <f t="shared" si="0"/>
        <v>62.71</v>
      </c>
      <c r="E11" s="28">
        <f t="shared" si="0"/>
        <v>62.610000000000007</v>
      </c>
      <c r="F11" s="28">
        <f t="shared" si="0"/>
        <v>63.300000000000004</v>
      </c>
      <c r="G11" s="28">
        <f t="shared" si="0"/>
        <v>64.3</v>
      </c>
      <c r="H11" s="28">
        <f t="shared" si="0"/>
        <v>63.499999999999993</v>
      </c>
      <c r="I11" s="28">
        <f t="shared" si="0"/>
        <v>64.7</v>
      </c>
      <c r="J11" s="83"/>
      <c r="K11" s="28">
        <f t="shared" si="0"/>
        <v>67.3</v>
      </c>
      <c r="L11" s="28">
        <f t="shared" si="0"/>
        <v>66.900000000000006</v>
      </c>
      <c r="M11" s="28">
        <f t="shared" si="0"/>
        <v>65.099999999999994</v>
      </c>
      <c r="N11" s="28">
        <f t="shared" si="0"/>
        <v>66.2</v>
      </c>
      <c r="O11" s="83"/>
      <c r="P11" s="28">
        <f t="shared" si="0"/>
        <v>65.8</v>
      </c>
      <c r="Q11" s="28">
        <v>66.13</v>
      </c>
      <c r="R11" s="28">
        <v>66.61</v>
      </c>
      <c r="S11" s="28">
        <v>65.63</v>
      </c>
      <c r="T11" s="28">
        <v>64.53</v>
      </c>
      <c r="U11" s="83"/>
      <c r="V11" s="28">
        <v>61.669236764848002</v>
      </c>
      <c r="W11" s="28">
        <v>61.038528155232001</v>
      </c>
    </row>
    <row r="12" spans="1:23" x14ac:dyDescent="0.2">
      <c r="A12" s="90" t="s">
        <v>38</v>
      </c>
      <c r="B12" s="56">
        <v>24.33</v>
      </c>
      <c r="C12" s="56">
        <v>23.04</v>
      </c>
      <c r="D12" s="56">
        <v>22.5</v>
      </c>
      <c r="E12" s="56">
        <v>23.45</v>
      </c>
      <c r="F12" s="56">
        <v>23.4</v>
      </c>
      <c r="G12" s="56">
        <v>22.9</v>
      </c>
      <c r="H12" s="56">
        <v>23.7</v>
      </c>
      <c r="I12" s="56">
        <v>23.7</v>
      </c>
      <c r="J12" s="83"/>
      <c r="K12" s="56">
        <v>22.3</v>
      </c>
      <c r="L12" s="56">
        <v>22.4</v>
      </c>
      <c r="M12" s="56">
        <v>23.8</v>
      </c>
      <c r="N12" s="56">
        <v>23.8</v>
      </c>
      <c r="O12" s="83"/>
      <c r="P12" s="56">
        <v>23.9</v>
      </c>
      <c r="Q12" s="56">
        <v>23.83</v>
      </c>
      <c r="R12" s="56">
        <v>23.9</v>
      </c>
      <c r="S12" s="56">
        <v>24.65</v>
      </c>
      <c r="T12" s="56">
        <v>25.59</v>
      </c>
      <c r="U12" s="83"/>
      <c r="V12" s="12">
        <v>29.142075706499</v>
      </c>
      <c r="W12" s="56">
        <v>29.623406854915999</v>
      </c>
    </row>
    <row r="13" spans="1:23" x14ac:dyDescent="0.2">
      <c r="A13" s="57" t="s">
        <v>17</v>
      </c>
      <c r="B13" s="58">
        <v>16.45</v>
      </c>
      <c r="C13" s="58">
        <v>15.26</v>
      </c>
      <c r="D13" s="58">
        <v>14.79</v>
      </c>
      <c r="E13" s="58">
        <v>13.94</v>
      </c>
      <c r="F13" s="58">
        <v>13.3</v>
      </c>
      <c r="G13" s="58">
        <v>12.8</v>
      </c>
      <c r="H13" s="58">
        <v>12.8</v>
      </c>
      <c r="I13" s="58">
        <v>11.8</v>
      </c>
      <c r="J13" s="84"/>
      <c r="K13" s="58">
        <v>10.4</v>
      </c>
      <c r="L13" s="58">
        <v>10.8</v>
      </c>
      <c r="M13" s="58">
        <v>11</v>
      </c>
      <c r="N13" s="58">
        <v>10.3</v>
      </c>
      <c r="O13" s="84"/>
      <c r="P13" s="58">
        <v>10.3</v>
      </c>
      <c r="Q13" s="58">
        <v>10.039999999999999</v>
      </c>
      <c r="R13" s="58">
        <v>9.49</v>
      </c>
      <c r="S13" s="58">
        <v>9.7200000000000006</v>
      </c>
      <c r="T13" s="58">
        <v>9.8699999999999992</v>
      </c>
      <c r="U13" s="84"/>
      <c r="V13" s="29">
        <v>9.1886875286530003</v>
      </c>
      <c r="W13" s="58">
        <v>9.3380649898520005</v>
      </c>
    </row>
    <row r="14" spans="1:23" s="60" customFormat="1" x14ac:dyDescent="0.2">
      <c r="A14" s="96" t="s">
        <v>22</v>
      </c>
      <c r="B14" s="96"/>
      <c r="C14" s="96"/>
      <c r="D14" s="96"/>
      <c r="E14" s="44"/>
      <c r="P14" s="88"/>
      <c r="Q14" s="88"/>
      <c r="R14" s="88"/>
      <c r="S14" s="88"/>
      <c r="T14" s="88"/>
      <c r="U14" s="88"/>
      <c r="V14" s="88"/>
      <c r="W14" s="88"/>
    </row>
    <row r="15" spans="1:23" s="60" customFormat="1" ht="12" x14ac:dyDescent="0.2">
      <c r="A15" s="90" t="s">
        <v>67</v>
      </c>
      <c r="B15" s="90"/>
      <c r="C15" s="90"/>
      <c r="D15" s="90"/>
      <c r="E15" s="61"/>
      <c r="P15" s="66"/>
      <c r="Q15" s="66"/>
      <c r="R15" s="66"/>
      <c r="S15" s="66"/>
      <c r="T15" s="66"/>
      <c r="U15" s="66"/>
      <c r="V15" s="66"/>
      <c r="W15" s="66"/>
    </row>
    <row r="16" spans="1:23" ht="13.7" customHeight="1" x14ac:dyDescent="0.2">
      <c r="A16" s="67" t="s">
        <v>63</v>
      </c>
      <c r="B16" s="67"/>
      <c r="C16" s="67"/>
      <c r="D16" s="67"/>
      <c r="E16" s="67"/>
      <c r="Q16" s="66"/>
      <c r="R16" s="66"/>
      <c r="S16" s="66"/>
      <c r="T16" s="66"/>
      <c r="U16" s="66"/>
      <c r="V16" s="66"/>
      <c r="W16" s="66"/>
    </row>
    <row r="17" spans="1:23" s="60" customFormat="1" ht="22.5" customHeight="1" x14ac:dyDescent="0.2">
      <c r="A17" s="98" t="s">
        <v>39</v>
      </c>
      <c r="B17" s="98"/>
      <c r="C17" s="98"/>
      <c r="D17" s="98"/>
      <c r="E17" s="98"/>
      <c r="F17" s="98"/>
      <c r="G17" s="98"/>
      <c r="H17" s="98"/>
      <c r="I17" s="98"/>
      <c r="J17" s="98"/>
      <c r="K17" s="98"/>
      <c r="L17" s="98"/>
      <c r="M17" s="98"/>
      <c r="N17" s="98"/>
      <c r="O17" s="98"/>
      <c r="P17" s="98"/>
      <c r="Q17" s="44"/>
      <c r="R17" s="44"/>
      <c r="S17" s="44"/>
      <c r="T17" s="44"/>
      <c r="U17" s="44"/>
      <c r="V17" s="44"/>
      <c r="W17" s="44"/>
    </row>
    <row r="18" spans="1:23" s="60" customFormat="1" ht="12" x14ac:dyDescent="0.2">
      <c r="A18" s="59" t="s">
        <v>31</v>
      </c>
      <c r="B18" s="68"/>
      <c r="C18" s="68"/>
      <c r="D18" s="68"/>
      <c r="E18" s="69"/>
      <c r="Q18" s="43"/>
      <c r="R18" s="43"/>
      <c r="S18" s="43"/>
      <c r="T18" s="43"/>
      <c r="U18" s="43"/>
      <c r="V18" s="43"/>
      <c r="W18" s="43"/>
    </row>
    <row r="19" spans="1:23" s="71" customFormat="1" x14ac:dyDescent="0.25">
      <c r="A19" s="70" t="s">
        <v>46</v>
      </c>
      <c r="B19" s="68"/>
      <c r="C19" s="68"/>
      <c r="D19" s="68"/>
      <c r="E19" s="69"/>
      <c r="F19" s="64"/>
      <c r="G19" s="64"/>
      <c r="H19" s="64"/>
      <c r="I19" s="64"/>
      <c r="J19" s="64"/>
      <c r="K19" s="64"/>
      <c r="L19" s="64"/>
      <c r="M19" s="64"/>
      <c r="N19" s="64"/>
      <c r="O19" s="64"/>
      <c r="P19" s="48"/>
      <c r="Q19" s="48"/>
      <c r="R19" s="48"/>
      <c r="S19" s="48"/>
      <c r="T19" s="48"/>
      <c r="U19" s="48"/>
      <c r="V19" s="48"/>
      <c r="W19" s="48"/>
    </row>
    <row r="20" spans="1:23" s="72" customFormat="1" x14ac:dyDescent="0.2">
      <c r="A20" s="96" t="s">
        <v>41</v>
      </c>
      <c r="B20" s="96"/>
      <c r="C20" s="96"/>
      <c r="D20" s="96"/>
      <c r="E20" s="69"/>
      <c r="F20" s="60"/>
      <c r="G20" s="60"/>
      <c r="H20" s="60"/>
      <c r="I20" s="60"/>
      <c r="J20" s="60"/>
      <c r="K20" s="60"/>
      <c r="L20" s="60"/>
      <c r="M20" s="60"/>
      <c r="P20" s="44"/>
      <c r="Q20" s="44"/>
      <c r="R20" s="44"/>
      <c r="S20" s="44"/>
      <c r="T20" s="44"/>
      <c r="U20" s="44"/>
      <c r="V20" s="44"/>
      <c r="W20" s="44"/>
    </row>
    <row r="21" spans="1:23" ht="12" customHeight="1" x14ac:dyDescent="0.2">
      <c r="A21" s="99" t="s">
        <v>33</v>
      </c>
      <c r="B21" s="99"/>
      <c r="C21" s="99"/>
      <c r="D21" s="99"/>
      <c r="E21" s="99"/>
      <c r="F21" s="99"/>
      <c r="G21" s="99"/>
      <c r="H21" s="99"/>
      <c r="I21" s="99"/>
      <c r="J21" s="99"/>
      <c r="K21" s="99"/>
      <c r="L21" s="99"/>
      <c r="M21" s="99"/>
      <c r="N21" s="99"/>
      <c r="O21" s="99"/>
      <c r="P21" s="99"/>
      <c r="Q21" s="99"/>
      <c r="R21" s="99"/>
      <c r="S21" s="99"/>
      <c r="T21" s="99"/>
      <c r="U21" s="99"/>
      <c r="V21" s="99"/>
    </row>
    <row r="22" spans="1:23" ht="37.5" customHeight="1" x14ac:dyDescent="0.2">
      <c r="A22" s="95" t="s">
        <v>47</v>
      </c>
      <c r="B22" s="95"/>
      <c r="C22" s="95"/>
      <c r="D22" s="95"/>
      <c r="E22" s="95"/>
      <c r="F22" s="95"/>
      <c r="G22" s="95"/>
      <c r="H22" s="95"/>
      <c r="I22" s="95"/>
      <c r="J22" s="95"/>
      <c r="K22" s="95"/>
      <c r="L22" s="95"/>
      <c r="M22" s="95"/>
      <c r="N22" s="95"/>
      <c r="O22" s="95"/>
      <c r="P22" s="95"/>
      <c r="Q22" s="95"/>
      <c r="R22" s="95"/>
      <c r="S22" s="95"/>
      <c r="T22" s="95"/>
      <c r="U22" s="95"/>
      <c r="V22" s="95"/>
    </row>
    <row r="23" spans="1:23" s="45" customFormat="1" ht="24" customHeight="1" x14ac:dyDescent="0.25">
      <c r="A23" s="95" t="s">
        <v>48</v>
      </c>
      <c r="B23" s="95"/>
      <c r="C23" s="95"/>
      <c r="D23" s="95"/>
      <c r="E23" s="95"/>
      <c r="F23" s="95"/>
      <c r="G23" s="95"/>
      <c r="H23" s="95"/>
      <c r="I23" s="95"/>
      <c r="J23" s="95"/>
      <c r="K23" s="95"/>
      <c r="L23" s="95"/>
      <c r="M23" s="95"/>
      <c r="N23" s="95"/>
      <c r="O23" s="95"/>
      <c r="P23" s="95"/>
      <c r="Q23" s="95"/>
      <c r="R23" s="95"/>
      <c r="S23" s="95"/>
      <c r="T23" s="95"/>
      <c r="U23" s="95"/>
      <c r="V23" s="95"/>
    </row>
    <row r="24" spans="1:23" s="45" customFormat="1" ht="12" customHeight="1" x14ac:dyDescent="0.25">
      <c r="A24" s="95" t="s">
        <v>57</v>
      </c>
      <c r="B24" s="95"/>
      <c r="C24" s="95"/>
      <c r="D24" s="95"/>
      <c r="E24" s="95"/>
      <c r="F24" s="95"/>
      <c r="G24" s="95"/>
      <c r="H24" s="95"/>
      <c r="I24" s="95"/>
      <c r="J24" s="95"/>
      <c r="K24" s="95"/>
      <c r="L24" s="95"/>
      <c r="M24" s="95"/>
      <c r="N24" s="95"/>
      <c r="O24" s="95"/>
      <c r="P24" s="95"/>
      <c r="Q24" s="95"/>
      <c r="R24" s="95"/>
      <c r="S24" s="95"/>
      <c r="T24" s="95"/>
      <c r="U24" s="95"/>
      <c r="V24" s="95"/>
    </row>
    <row r="25" spans="1:23" s="45" customFormat="1" ht="12.6" customHeight="1" x14ac:dyDescent="0.25">
      <c r="A25" s="73"/>
      <c r="B25" s="62"/>
      <c r="C25" s="74"/>
      <c r="D25" s="74"/>
      <c r="E25" s="63"/>
      <c r="F25" s="63"/>
      <c r="G25" s="63"/>
      <c r="H25" s="63"/>
      <c r="I25" s="63"/>
      <c r="J25" s="63"/>
      <c r="K25" s="63"/>
      <c r="L25" s="63"/>
      <c r="M25" s="63"/>
      <c r="N25" s="44"/>
      <c r="O25" s="44"/>
      <c r="P25" s="43"/>
      <c r="Q25" s="44"/>
      <c r="R25" s="44"/>
      <c r="S25" s="44"/>
      <c r="T25" s="44"/>
      <c r="U25" s="44"/>
      <c r="V25" s="44"/>
      <c r="W25" s="44"/>
    </row>
    <row r="26" spans="1:23" s="2" customFormat="1" ht="13.35" customHeight="1" x14ac:dyDescent="0.25">
      <c r="A26" s="21" t="s">
        <v>68</v>
      </c>
      <c r="B26" s="23"/>
      <c r="C26" s="23"/>
      <c r="D26" s="23"/>
    </row>
    <row r="27" spans="1:23" s="6" customFormat="1" ht="12" x14ac:dyDescent="0.2">
      <c r="A27" s="106" t="s">
        <v>58</v>
      </c>
      <c r="B27" s="106"/>
      <c r="C27" s="106"/>
      <c r="D27" s="106"/>
    </row>
    <row r="28" spans="1:23" s="6" customFormat="1" ht="12" x14ac:dyDescent="0.2">
      <c r="A28" s="107" t="s">
        <v>59</v>
      </c>
      <c r="B28" s="107"/>
      <c r="C28" s="107"/>
      <c r="D28" s="107"/>
    </row>
    <row r="29" spans="1:23" s="6" customFormat="1" ht="14.25" x14ac:dyDescent="0.2">
      <c r="A29" s="108"/>
      <c r="B29" s="108"/>
      <c r="C29" s="108"/>
      <c r="D29" s="109"/>
    </row>
    <row r="30" spans="1:23" s="6" customFormat="1" ht="12" x14ac:dyDescent="0.2">
      <c r="A30" s="106" t="s">
        <v>60</v>
      </c>
      <c r="B30" s="106"/>
      <c r="C30" s="106"/>
      <c r="D30" s="106"/>
    </row>
  </sheetData>
  <mergeCells count="10">
    <mergeCell ref="A27:D27"/>
    <mergeCell ref="A29:C29"/>
    <mergeCell ref="A30:D30"/>
    <mergeCell ref="A14:D14"/>
    <mergeCell ref="A20:D20"/>
    <mergeCell ref="A17:P17"/>
    <mergeCell ref="A24:V24"/>
    <mergeCell ref="A22:V22"/>
    <mergeCell ref="A21:V21"/>
    <mergeCell ref="A23:V23"/>
  </mergeCells>
  <phoneticPr fontId="1" type="noConversion"/>
  <hyperlinks>
    <hyperlink ref="A19" r:id="rId1"/>
  </hyperlinks>
  <pageMargins left="0.78740157499999996" right="0.78740157499999996" top="0.984251969" bottom="0.984251969" header="0.4921259845" footer="0.4921259845"/>
  <pageSetup paperSize="9" scale="83" orientation="landscape" r:id="rId2"/>
  <headerFooter alignWithMargins="0"/>
  <ignoredErrors>
    <ignoredError sqref="B4:H4"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7"/>
  <sheetViews>
    <sheetView showGridLines="0" zoomScaleNormal="100" workbookViewId="0"/>
  </sheetViews>
  <sheetFormatPr baseColWidth="10" defaultColWidth="11.42578125" defaultRowHeight="12.75" x14ac:dyDescent="0.2"/>
  <cols>
    <col min="1" max="1" width="19.7109375" style="5" customWidth="1"/>
    <col min="2" max="9" width="7.7109375" style="5" customWidth="1"/>
    <col min="10" max="10" width="1.42578125" style="5" customWidth="1"/>
    <col min="11" max="14" width="7.7109375" style="5" customWidth="1"/>
    <col min="15" max="15" width="1.42578125" style="5" customWidth="1"/>
    <col min="16" max="20" width="7.7109375" style="5" customWidth="1"/>
    <col min="21" max="21" width="1.42578125" style="5" customWidth="1"/>
    <col min="22" max="23" width="7.7109375" style="5" customWidth="1"/>
    <col min="24" max="16384" width="11.42578125" style="5"/>
  </cols>
  <sheetData>
    <row r="1" spans="1:23" ht="12.75" customHeight="1" x14ac:dyDescent="0.2">
      <c r="A1" s="1" t="s">
        <v>20</v>
      </c>
      <c r="W1" s="3" t="s">
        <v>45</v>
      </c>
    </row>
    <row r="2" spans="1:23" x14ac:dyDescent="0.2">
      <c r="A2" s="4" t="s">
        <v>30</v>
      </c>
      <c r="N2" s="3"/>
      <c r="O2" s="3"/>
      <c r="P2" s="3"/>
      <c r="R2" s="3"/>
      <c r="S2" s="3"/>
      <c r="T2" s="3"/>
      <c r="U2" s="3"/>
      <c r="W2" s="3"/>
    </row>
    <row r="3" spans="1:23" x14ac:dyDescent="0.2">
      <c r="A3" s="4" t="s">
        <v>21</v>
      </c>
      <c r="M3" s="3"/>
    </row>
    <row r="4" spans="1:23" x14ac:dyDescent="0.2">
      <c r="A4" s="26" t="s">
        <v>24</v>
      </c>
      <c r="B4" s="80" t="s">
        <v>2</v>
      </c>
      <c r="C4" s="80" t="s">
        <v>3</v>
      </c>
      <c r="D4" s="80" t="s">
        <v>4</v>
      </c>
      <c r="E4" s="80" t="s">
        <v>5</v>
      </c>
      <c r="F4" s="80" t="s">
        <v>6</v>
      </c>
      <c r="G4" s="80" t="s">
        <v>7</v>
      </c>
      <c r="H4" s="80" t="s">
        <v>8</v>
      </c>
      <c r="I4" s="80" t="s">
        <v>9</v>
      </c>
      <c r="J4" s="82"/>
      <c r="K4" s="81" t="s">
        <v>32</v>
      </c>
      <c r="L4" s="81">
        <v>2010</v>
      </c>
      <c r="M4" s="81">
        <v>2011</v>
      </c>
      <c r="N4" s="81">
        <v>2012</v>
      </c>
      <c r="O4" s="85"/>
      <c r="P4" s="81" t="s">
        <v>40</v>
      </c>
      <c r="Q4" s="81">
        <v>2014</v>
      </c>
      <c r="R4" s="81">
        <v>2015</v>
      </c>
      <c r="S4" s="79">
        <v>2016</v>
      </c>
      <c r="T4" s="79">
        <v>2017</v>
      </c>
      <c r="U4" s="85"/>
      <c r="V4" s="79" t="s">
        <v>54</v>
      </c>
      <c r="W4" s="79">
        <v>2019</v>
      </c>
    </row>
    <row r="5" spans="1:23" x14ac:dyDescent="0.2">
      <c r="A5" s="89" t="s">
        <v>10</v>
      </c>
      <c r="B5" s="13">
        <v>51.78</v>
      </c>
      <c r="C5" s="13">
        <v>52.46</v>
      </c>
      <c r="D5" s="13">
        <v>52.9</v>
      </c>
      <c r="E5" s="13">
        <v>51.44</v>
      </c>
      <c r="F5" s="13">
        <v>50.7</v>
      </c>
      <c r="G5" s="13">
        <v>51</v>
      </c>
      <c r="H5" s="13">
        <v>50.4</v>
      </c>
      <c r="I5" s="13">
        <v>50.6</v>
      </c>
      <c r="J5" s="83"/>
      <c r="K5" s="13">
        <v>49.6</v>
      </c>
      <c r="L5" s="13">
        <v>47.5</v>
      </c>
      <c r="M5" s="13">
        <v>46.7</v>
      </c>
      <c r="N5" s="13">
        <v>47.2</v>
      </c>
      <c r="O5" s="83"/>
      <c r="P5" s="13">
        <v>45.6</v>
      </c>
      <c r="Q5" s="13">
        <v>42.77</v>
      </c>
      <c r="R5" s="13">
        <v>41.23</v>
      </c>
      <c r="S5" s="12">
        <v>40.5</v>
      </c>
      <c r="T5" s="12">
        <v>41.05</v>
      </c>
      <c r="U5" s="83"/>
      <c r="V5" s="12">
        <v>34.782800776819997</v>
      </c>
      <c r="W5" s="12">
        <v>35.019393380879002</v>
      </c>
    </row>
    <row r="6" spans="1:23" x14ac:dyDescent="0.2">
      <c r="A6" s="89" t="s">
        <v>11</v>
      </c>
      <c r="B6" s="13">
        <v>7.6</v>
      </c>
      <c r="C6" s="13">
        <v>7.24</v>
      </c>
      <c r="D6" s="13">
        <v>7.17</v>
      </c>
      <c r="E6" s="13">
        <v>7.26</v>
      </c>
      <c r="F6" s="13">
        <v>6.1</v>
      </c>
      <c r="G6" s="13">
        <v>6.6</v>
      </c>
      <c r="H6" s="13">
        <v>6.2</v>
      </c>
      <c r="I6" s="13">
        <v>5.8</v>
      </c>
      <c r="J6" s="83"/>
      <c r="K6" s="13">
        <v>5.8</v>
      </c>
      <c r="L6" s="13">
        <v>5.5</v>
      </c>
      <c r="M6" s="13">
        <v>5.5</v>
      </c>
      <c r="N6" s="13">
        <v>5</v>
      </c>
      <c r="O6" s="83"/>
      <c r="P6" s="13">
        <v>5.0999999999999996</v>
      </c>
      <c r="Q6" s="13">
        <v>4.45</v>
      </c>
      <c r="R6" s="13">
        <v>4.9400000000000004</v>
      </c>
      <c r="S6" s="12">
        <v>4.16</v>
      </c>
      <c r="T6" s="12">
        <v>4.12</v>
      </c>
      <c r="U6" s="83"/>
      <c r="V6" s="12">
        <v>3.842012656304</v>
      </c>
      <c r="W6" s="12">
        <v>3.814393762071</v>
      </c>
    </row>
    <row r="7" spans="1:23" x14ac:dyDescent="0.2">
      <c r="A7" s="89" t="s">
        <v>12</v>
      </c>
      <c r="B7" s="13">
        <v>8.76</v>
      </c>
      <c r="C7" s="13">
        <v>9.06</v>
      </c>
      <c r="D7" s="13">
        <v>10.75</v>
      </c>
      <c r="E7" s="13">
        <v>12.07</v>
      </c>
      <c r="F7" s="13">
        <v>13.4</v>
      </c>
      <c r="G7" s="13">
        <v>13.7</v>
      </c>
      <c r="H7" s="13">
        <v>13.6</v>
      </c>
      <c r="I7" s="13">
        <v>15.1</v>
      </c>
      <c r="J7" s="83"/>
      <c r="K7" s="13">
        <v>15.7</v>
      </c>
      <c r="L7" s="13">
        <v>17.8</v>
      </c>
      <c r="M7" s="13">
        <v>18.5</v>
      </c>
      <c r="N7" s="13">
        <v>18</v>
      </c>
      <c r="O7" s="83"/>
      <c r="P7" s="13">
        <v>17.899999999999999</v>
      </c>
      <c r="Q7" s="13">
        <v>18.12</v>
      </c>
      <c r="R7" s="13">
        <v>17.36</v>
      </c>
      <c r="S7" s="12">
        <v>17.100000000000001</v>
      </c>
      <c r="T7" s="12">
        <v>16.89</v>
      </c>
      <c r="U7" s="83"/>
      <c r="V7" s="12">
        <v>17.420917184194</v>
      </c>
      <c r="W7" s="12">
        <v>17.685792928651001</v>
      </c>
    </row>
    <row r="8" spans="1:23" x14ac:dyDescent="0.2">
      <c r="A8" s="89" t="s">
        <v>18</v>
      </c>
      <c r="B8" s="13">
        <v>11.67</v>
      </c>
      <c r="C8" s="13">
        <v>11.59</v>
      </c>
      <c r="D8" s="13">
        <v>11.8</v>
      </c>
      <c r="E8" s="13">
        <v>12.11</v>
      </c>
      <c r="F8" s="13">
        <v>12</v>
      </c>
      <c r="G8" s="13">
        <v>11.4</v>
      </c>
      <c r="H8" s="13">
        <v>12.6</v>
      </c>
      <c r="I8" s="13">
        <f>84-(I5+I6+I7)</f>
        <v>12.5</v>
      </c>
      <c r="J8" s="83"/>
      <c r="K8" s="13">
        <f>84-(K5+K6+K7)</f>
        <v>12.900000000000006</v>
      </c>
      <c r="L8" s="13">
        <f>7.5+1.1+2.5+1.4</f>
        <v>12.5</v>
      </c>
      <c r="M8" s="13">
        <f>7.1+1+2.9+1.5</f>
        <v>12.5</v>
      </c>
      <c r="N8" s="13">
        <v>12</v>
      </c>
      <c r="O8" s="83"/>
      <c r="P8" s="13">
        <v>11.8</v>
      </c>
      <c r="Q8" s="13">
        <v>13</v>
      </c>
      <c r="R8" s="13">
        <v>14.18</v>
      </c>
      <c r="S8" s="12">
        <v>14.53</v>
      </c>
      <c r="T8" s="12">
        <v>13.02</v>
      </c>
      <c r="U8" s="83"/>
      <c r="V8" s="12">
        <v>17.305766345606003</v>
      </c>
      <c r="W8" s="12">
        <v>17.091279373081999</v>
      </c>
    </row>
    <row r="9" spans="1:23" x14ac:dyDescent="0.2">
      <c r="A9" s="27" t="s">
        <v>19</v>
      </c>
      <c r="B9" s="28">
        <f>SUM(B5:B8)</f>
        <v>79.81</v>
      </c>
      <c r="C9" s="28">
        <f t="shared" ref="C9:M9" si="0">SUM(C5:C8)</f>
        <v>80.350000000000009</v>
      </c>
      <c r="D9" s="28">
        <f t="shared" si="0"/>
        <v>82.61999999999999</v>
      </c>
      <c r="E9" s="28">
        <f t="shared" si="0"/>
        <v>82.88</v>
      </c>
      <c r="F9" s="28">
        <f t="shared" si="0"/>
        <v>82.2</v>
      </c>
      <c r="G9" s="28">
        <f t="shared" si="0"/>
        <v>82.7</v>
      </c>
      <c r="H9" s="28">
        <f t="shared" si="0"/>
        <v>82.8</v>
      </c>
      <c r="I9" s="28">
        <f t="shared" si="0"/>
        <v>84</v>
      </c>
      <c r="J9" s="83"/>
      <c r="K9" s="28">
        <f t="shared" si="0"/>
        <v>84</v>
      </c>
      <c r="L9" s="28">
        <f t="shared" si="0"/>
        <v>83.3</v>
      </c>
      <c r="M9" s="28">
        <f t="shared" si="0"/>
        <v>83.2</v>
      </c>
      <c r="N9" s="28">
        <f>SUM(N5:N8)</f>
        <v>82.2</v>
      </c>
      <c r="O9" s="83"/>
      <c r="P9" s="28">
        <f>SUM(P5:P8)</f>
        <v>80.399999999999991</v>
      </c>
      <c r="Q9" s="28">
        <v>78.34</v>
      </c>
      <c r="R9" s="28">
        <v>77.709999999999994</v>
      </c>
      <c r="S9" s="28">
        <v>76.3</v>
      </c>
      <c r="T9" s="28">
        <v>75.08</v>
      </c>
      <c r="U9" s="83"/>
      <c r="V9" s="28">
        <v>73.351496962924003</v>
      </c>
      <c r="W9" s="28">
        <v>73.610859444682006</v>
      </c>
    </row>
    <row r="10" spans="1:23" x14ac:dyDescent="0.2">
      <c r="A10" s="89" t="s">
        <v>38</v>
      </c>
      <c r="B10" s="13">
        <v>5.81</v>
      </c>
      <c r="C10" s="13">
        <v>5.74</v>
      </c>
      <c r="D10" s="13">
        <v>5.51</v>
      </c>
      <c r="E10" s="13">
        <v>5.84</v>
      </c>
      <c r="F10" s="13">
        <v>6.8</v>
      </c>
      <c r="G10" s="13">
        <v>7.5</v>
      </c>
      <c r="H10" s="13">
        <v>8.5</v>
      </c>
      <c r="I10" s="13">
        <v>8</v>
      </c>
      <c r="J10" s="83"/>
      <c r="K10" s="13">
        <v>8.1</v>
      </c>
      <c r="L10" s="13">
        <v>8.6999999999999993</v>
      </c>
      <c r="M10" s="13">
        <v>10</v>
      </c>
      <c r="N10" s="13">
        <v>11.2</v>
      </c>
      <c r="O10" s="83"/>
      <c r="P10" s="13">
        <v>11.8</v>
      </c>
      <c r="Q10" s="13">
        <v>14.36</v>
      </c>
      <c r="R10" s="13">
        <v>15.09</v>
      </c>
      <c r="S10" s="12">
        <v>16.27</v>
      </c>
      <c r="T10" s="12">
        <v>17.600000000000001</v>
      </c>
      <c r="U10" s="83"/>
      <c r="V10" s="12">
        <v>20.597835207887002</v>
      </c>
      <c r="W10" s="12">
        <v>20.887349917158001</v>
      </c>
    </row>
    <row r="11" spans="1:23" x14ac:dyDescent="0.2">
      <c r="A11" s="15" t="s">
        <v>17</v>
      </c>
      <c r="B11" s="16">
        <v>14.38</v>
      </c>
      <c r="C11" s="16">
        <v>13.9</v>
      </c>
      <c r="D11" s="16">
        <v>11.88</v>
      </c>
      <c r="E11" s="16">
        <v>11.28</v>
      </c>
      <c r="F11" s="16">
        <v>11</v>
      </c>
      <c r="G11" s="16">
        <v>9.8000000000000007</v>
      </c>
      <c r="H11" s="16">
        <v>8.6999999999999993</v>
      </c>
      <c r="I11" s="16">
        <v>8</v>
      </c>
      <c r="J11" s="84"/>
      <c r="K11" s="16">
        <v>7.9</v>
      </c>
      <c r="L11" s="16">
        <v>8.1</v>
      </c>
      <c r="M11" s="16">
        <v>6.9</v>
      </c>
      <c r="N11" s="16">
        <v>6.5</v>
      </c>
      <c r="O11" s="84"/>
      <c r="P11" s="16">
        <v>7.8</v>
      </c>
      <c r="Q11" s="16">
        <v>7.3</v>
      </c>
      <c r="R11" s="16">
        <v>7.21</v>
      </c>
      <c r="S11" s="29">
        <v>7.44</v>
      </c>
      <c r="T11" s="29">
        <v>7.32</v>
      </c>
      <c r="U11" s="84"/>
      <c r="V11" s="29">
        <v>6.0506678291889999</v>
      </c>
      <c r="W11" s="29">
        <v>5.5017906381600001</v>
      </c>
    </row>
    <row r="12" spans="1:23" s="6" customFormat="1" x14ac:dyDescent="0.2">
      <c r="A12" s="94" t="s">
        <v>22</v>
      </c>
      <c r="B12" s="94"/>
      <c r="C12" s="94"/>
      <c r="D12" s="94"/>
      <c r="E12" s="5"/>
      <c r="P12" s="88"/>
      <c r="Q12" s="88"/>
      <c r="R12" s="88"/>
      <c r="S12" s="88"/>
      <c r="T12" s="88"/>
      <c r="U12" s="88"/>
      <c r="V12" s="88"/>
      <c r="W12" s="88"/>
    </row>
    <row r="13" spans="1:23" s="6" customFormat="1" ht="12" x14ac:dyDescent="0.2">
      <c r="A13" s="89" t="s">
        <v>67</v>
      </c>
      <c r="B13" s="89"/>
      <c r="C13" s="89"/>
      <c r="D13" s="89"/>
      <c r="E13" s="30"/>
      <c r="P13" s="66"/>
      <c r="Q13" s="66"/>
      <c r="R13" s="66"/>
      <c r="S13" s="66"/>
      <c r="T13" s="66"/>
      <c r="U13" s="66"/>
      <c r="V13" s="66"/>
      <c r="W13" s="66"/>
    </row>
    <row r="14" spans="1:23" s="7" customFormat="1" ht="13.7" customHeight="1" x14ac:dyDescent="0.2">
      <c r="A14" s="67" t="s">
        <v>64</v>
      </c>
      <c r="B14" s="31"/>
      <c r="C14" s="31"/>
      <c r="D14" s="31"/>
      <c r="E14" s="31"/>
    </row>
    <row r="15" spans="1:23" s="6" customFormat="1" ht="25.5" customHeight="1" x14ac:dyDescent="0.2">
      <c r="A15" s="100" t="s">
        <v>39</v>
      </c>
      <c r="B15" s="100"/>
      <c r="C15" s="100"/>
      <c r="D15" s="100"/>
      <c r="E15" s="100"/>
      <c r="F15" s="100"/>
      <c r="G15" s="100"/>
      <c r="H15" s="100"/>
      <c r="I15" s="100"/>
      <c r="J15" s="100"/>
      <c r="K15" s="100"/>
      <c r="L15" s="100"/>
      <c r="M15" s="100"/>
      <c r="N15" s="100"/>
      <c r="O15" s="100"/>
      <c r="P15" s="100"/>
      <c r="Q15" s="5"/>
      <c r="R15" s="5"/>
      <c r="S15" s="5"/>
      <c r="T15" s="5"/>
      <c r="U15" s="5"/>
      <c r="V15" s="5"/>
      <c r="W15" s="5"/>
    </row>
    <row r="16" spans="1:23" s="6" customFormat="1" ht="12" x14ac:dyDescent="0.2">
      <c r="A16" s="11" t="s">
        <v>31</v>
      </c>
      <c r="B16" s="32"/>
      <c r="C16" s="32"/>
      <c r="D16" s="32"/>
      <c r="E16" s="25"/>
      <c r="P16" s="23"/>
      <c r="Q16" s="23"/>
      <c r="R16" s="23"/>
      <c r="S16" s="23"/>
      <c r="T16" s="23"/>
      <c r="U16" s="23"/>
      <c r="V16" s="23"/>
      <c r="W16" s="23"/>
    </row>
    <row r="17" spans="1:23" s="8" customFormat="1" ht="12" x14ac:dyDescent="0.2">
      <c r="A17" s="33" t="s">
        <v>46</v>
      </c>
      <c r="B17" s="34"/>
      <c r="C17" s="34"/>
      <c r="D17" s="34"/>
      <c r="E17" s="35"/>
      <c r="P17" s="36"/>
      <c r="Q17" s="36"/>
      <c r="R17" s="36"/>
      <c r="S17" s="36"/>
      <c r="T17" s="36"/>
      <c r="U17" s="36"/>
      <c r="V17" s="36"/>
      <c r="W17" s="36"/>
    </row>
    <row r="18" spans="1:23" s="9" customFormat="1" x14ac:dyDescent="0.2">
      <c r="A18" s="94" t="s">
        <v>41</v>
      </c>
      <c r="B18" s="94"/>
      <c r="C18" s="94"/>
      <c r="D18" s="94"/>
      <c r="E18" s="25"/>
      <c r="F18" s="6"/>
      <c r="G18" s="6"/>
      <c r="H18" s="6"/>
      <c r="I18" s="6"/>
      <c r="J18" s="6"/>
      <c r="K18" s="6"/>
      <c r="L18" s="8"/>
      <c r="M18" s="8"/>
      <c r="P18" s="5"/>
      <c r="Q18" s="5"/>
      <c r="R18" s="5"/>
      <c r="S18" s="5"/>
      <c r="T18" s="5"/>
      <c r="U18" s="5"/>
      <c r="V18" s="5"/>
      <c r="W18" s="5"/>
    </row>
    <row r="19" spans="1:23" x14ac:dyDescent="0.2">
      <c r="A19" s="102" t="s">
        <v>33</v>
      </c>
      <c r="B19" s="102"/>
      <c r="C19" s="102"/>
      <c r="D19" s="102"/>
      <c r="E19" s="102"/>
      <c r="F19" s="102"/>
      <c r="G19" s="102"/>
      <c r="H19" s="102"/>
      <c r="I19" s="102"/>
      <c r="J19" s="102"/>
      <c r="K19" s="102"/>
      <c r="L19" s="102"/>
      <c r="M19" s="102"/>
      <c r="N19" s="102"/>
      <c r="O19" s="102"/>
      <c r="P19" s="102"/>
      <c r="Q19" s="102"/>
      <c r="R19" s="102"/>
      <c r="S19" s="102"/>
      <c r="T19" s="102"/>
      <c r="U19" s="102"/>
      <c r="V19" s="102"/>
    </row>
    <row r="20" spans="1:23" ht="34.5" customHeight="1" x14ac:dyDescent="0.2">
      <c r="A20" s="101" t="s">
        <v>47</v>
      </c>
      <c r="B20" s="101"/>
      <c r="C20" s="101"/>
      <c r="D20" s="101"/>
      <c r="E20" s="101"/>
      <c r="F20" s="101"/>
      <c r="G20" s="101"/>
      <c r="H20" s="101"/>
      <c r="I20" s="101"/>
      <c r="J20" s="101"/>
      <c r="K20" s="101"/>
      <c r="L20" s="101"/>
      <c r="M20" s="101"/>
      <c r="N20" s="101"/>
      <c r="O20" s="101"/>
      <c r="P20" s="101"/>
      <c r="Q20" s="101"/>
      <c r="R20" s="101"/>
      <c r="S20" s="101"/>
      <c r="T20" s="101"/>
      <c r="U20" s="101"/>
      <c r="V20" s="101"/>
    </row>
    <row r="21" spans="1:23" ht="12" customHeight="1" x14ac:dyDescent="0.2">
      <c r="A21" s="95" t="s">
        <v>55</v>
      </c>
      <c r="B21" s="95"/>
      <c r="C21" s="95"/>
      <c r="D21" s="95"/>
      <c r="E21" s="95"/>
      <c r="F21" s="95"/>
      <c r="G21" s="95"/>
      <c r="H21" s="95"/>
      <c r="I21" s="95"/>
      <c r="J21" s="95"/>
      <c r="K21" s="95"/>
      <c r="L21" s="95"/>
      <c r="M21" s="95"/>
      <c r="N21" s="95"/>
      <c r="O21" s="95"/>
      <c r="P21" s="95"/>
      <c r="Q21" s="95"/>
      <c r="R21" s="95"/>
      <c r="S21" s="95"/>
      <c r="T21" s="95"/>
      <c r="U21" s="95"/>
      <c r="V21" s="95"/>
    </row>
    <row r="22" spans="1:23" s="2" customFormat="1" ht="12.6" customHeight="1" x14ac:dyDescent="0.25">
      <c r="A22" s="37"/>
      <c r="B22" s="37"/>
      <c r="C22" s="92"/>
      <c r="D22" s="92"/>
      <c r="E22" s="22"/>
      <c r="F22" s="22"/>
      <c r="G22" s="22"/>
      <c r="H22" s="22"/>
      <c r="I22" s="22"/>
      <c r="J22" s="22"/>
      <c r="K22" s="22"/>
      <c r="L22" s="22"/>
      <c r="M22" s="22"/>
      <c r="N22" s="5"/>
      <c r="O22" s="5"/>
      <c r="P22" s="5"/>
      <c r="Q22" s="5"/>
      <c r="R22" s="5"/>
      <c r="S22" s="5"/>
      <c r="T22" s="5"/>
      <c r="U22" s="5"/>
      <c r="V22" s="5"/>
      <c r="W22" s="5"/>
    </row>
    <row r="23" spans="1:23" s="2" customFormat="1" ht="13.35" customHeight="1" x14ac:dyDescent="0.25">
      <c r="A23" s="21" t="s">
        <v>68</v>
      </c>
      <c r="B23" s="23"/>
      <c r="C23" s="23"/>
      <c r="D23" s="23"/>
    </row>
    <row r="24" spans="1:23" s="6" customFormat="1" ht="12" x14ac:dyDescent="0.2">
      <c r="A24" s="106" t="s">
        <v>58</v>
      </c>
      <c r="B24" s="106"/>
      <c r="C24" s="106"/>
      <c r="D24" s="106"/>
    </row>
    <row r="25" spans="1:23" s="6" customFormat="1" ht="12" x14ac:dyDescent="0.2">
      <c r="A25" s="107" t="s">
        <v>59</v>
      </c>
      <c r="B25" s="107"/>
      <c r="C25" s="107"/>
      <c r="D25" s="107"/>
    </row>
    <row r="26" spans="1:23" s="6" customFormat="1" ht="14.25" x14ac:dyDescent="0.2">
      <c r="A26" s="108"/>
      <c r="B26" s="108"/>
      <c r="C26" s="108"/>
      <c r="D26" s="109"/>
    </row>
    <row r="27" spans="1:23" s="6" customFormat="1" ht="12" x14ac:dyDescent="0.2">
      <c r="A27" s="106" t="s">
        <v>60</v>
      </c>
      <c r="B27" s="106"/>
      <c r="C27" s="106"/>
      <c r="D27" s="106"/>
    </row>
  </sheetData>
  <mergeCells count="9">
    <mergeCell ref="A24:D24"/>
    <mergeCell ref="A26:C26"/>
    <mergeCell ref="A27:D27"/>
    <mergeCell ref="A12:D12"/>
    <mergeCell ref="A18:D18"/>
    <mergeCell ref="A15:P15"/>
    <mergeCell ref="A21:V21"/>
    <mergeCell ref="A20:V20"/>
    <mergeCell ref="A19:V19"/>
  </mergeCells>
  <phoneticPr fontId="1" type="noConversion"/>
  <hyperlinks>
    <hyperlink ref="A17" r:id="rId1"/>
  </hyperlinks>
  <pageMargins left="0.78740157499999996" right="0.78740157499999996" top="0.984251969" bottom="0.984251969" header="0.4921259845" footer="0.4921259845"/>
  <pageSetup paperSize="9" scale="84" orientation="landscape" r:id="rId2"/>
  <headerFooter alignWithMargins="0"/>
  <ignoredErrors>
    <ignoredError sqref="B4:I4" numberStoredAsText="1"/>
  </ignoredError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4</vt:i4>
      </vt:variant>
      <vt:variant>
        <vt:lpstr>Plages nommées</vt:lpstr>
      </vt:variant>
      <vt:variant>
        <vt:i4>4</vt:i4>
      </vt:variant>
    </vt:vector>
  </HeadingPairs>
  <TitlesOfParts>
    <vt:vector size="8" baseType="lpstr">
      <vt:lpstr>PM Radio CH 2019</vt:lpstr>
      <vt:lpstr>PM Radio SA</vt:lpstr>
      <vt:lpstr>PM Radio SR</vt:lpstr>
      <vt:lpstr>PM Radio SI</vt:lpstr>
      <vt:lpstr>'PM Radio CH 2019'!Zone_d_impression</vt:lpstr>
      <vt:lpstr>'PM Radio SA'!Zone_d_impression</vt:lpstr>
      <vt:lpstr>'PM Radio SI'!Zone_d_impression</vt:lpstr>
      <vt:lpstr>'PM Radio SR'!Zone_d_impression</vt:lpstr>
    </vt:vector>
  </TitlesOfParts>
  <Company>IDZ-EDI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Kradolfer Edi</dc:creator>
  <cp:lastModifiedBy>Silberstein Julie BFS</cp:lastModifiedBy>
  <cp:lastPrinted>2020-05-12T06:34:39Z</cp:lastPrinted>
  <dcterms:created xsi:type="dcterms:W3CDTF">2005-09-05T08:53:28Z</dcterms:created>
  <dcterms:modified xsi:type="dcterms:W3CDTF">2020-06-25T14:25:20Z</dcterms:modified>
</cp:coreProperties>
</file>