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01_Offre et utilisation des médias\3_Télévision\2020\1_Tableaux en téléchargement\Doc de travail\"/>
    </mc:Choice>
  </mc:AlternateContent>
  <bookViews>
    <workbookView xWindow="75" yWindow="495" windowWidth="14790" windowHeight="8925"/>
  </bookViews>
  <sheets>
    <sheet name="PM TV CH 2019" sheetId="6" r:id="rId1"/>
    <sheet name="TV PM SA" sheetId="1" r:id="rId2"/>
    <sheet name="TV PM SR" sheetId="2" r:id="rId3"/>
    <sheet name="TV PM SI" sheetId="3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3">'TV PM SI'!$A:$A,'TV PM SI'!$2:$4</definedName>
    <definedName name="_xlnm.Print_Titles" localSheetId="2">'TV PM SR'!$A:$A,'TV PM SR'!$2:$4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PM SA'!$A$5:$L$11</definedName>
    <definedName name="TmSlc" localSheetId="3">'TV PM SI'!#REF!</definedName>
    <definedName name="TmSlc" localSheetId="2">'TV PM SR'!#REF!</definedName>
    <definedName name="_xlnm.Print_Area" localSheetId="0">'PM TV CH 2019'!$A$1:$E$26</definedName>
    <definedName name="_xlnm.Print_Area" localSheetId="1">'TV PM SA'!$A$1:$AL$26</definedName>
    <definedName name="_xlnm.Print_Area" localSheetId="3">'TV PM SI'!$A$1:$AL$25</definedName>
    <definedName name="_xlnm.Print_Area" localSheetId="2">'TV PM SR'!$A$1:$AL$25</definedName>
  </definedNames>
  <calcPr calcId="162913"/>
</workbook>
</file>

<file path=xl/calcChain.xml><?xml version="1.0" encoding="utf-8"?>
<calcChain xmlns="http://schemas.openxmlformats.org/spreadsheetml/2006/main">
  <c r="AL10" i="3" l="1"/>
  <c r="AL10" i="2"/>
  <c r="AL11" i="1"/>
  <c r="AK10" i="3" l="1"/>
  <c r="AK10" i="2"/>
  <c r="AK11" i="1"/>
  <c r="AJ10" i="3" l="1"/>
  <c r="AJ10" i="2"/>
  <c r="AJ11" i="1"/>
  <c r="C11" i="1" l="1"/>
  <c r="D11" i="1"/>
  <c r="AI10" i="3" l="1"/>
  <c r="AI10" i="2"/>
  <c r="AH10" i="3"/>
  <c r="AH10" i="2"/>
  <c r="AH11" i="1"/>
  <c r="AF10" i="3"/>
  <c r="AF10" i="2"/>
  <c r="AF11" i="1"/>
  <c r="AD10" i="3"/>
  <c r="AC10" i="3"/>
  <c r="AB10" i="3"/>
  <c r="Z10" i="3"/>
  <c r="Y10" i="3"/>
  <c r="AD10" i="2"/>
  <c r="AC10" i="2"/>
  <c r="AB10" i="2"/>
  <c r="Z10" i="2"/>
  <c r="Y10" i="2"/>
  <c r="AD11" i="1"/>
  <c r="AC11" i="1"/>
  <c r="AB11" i="1"/>
  <c r="Z11" i="1"/>
  <c r="Y11" i="1"/>
  <c r="C10" i="2"/>
  <c r="D10" i="2"/>
  <c r="E10" i="2"/>
  <c r="F10" i="2"/>
  <c r="G10" i="2"/>
  <c r="H10" i="2"/>
  <c r="I10" i="2"/>
  <c r="J10" i="2"/>
  <c r="K10" i="2"/>
  <c r="B10" i="2"/>
  <c r="C7" i="2"/>
  <c r="D7" i="2"/>
  <c r="E7" i="2"/>
  <c r="F7" i="2"/>
  <c r="B7" i="2"/>
  <c r="E11" i="1"/>
  <c r="F11" i="1"/>
  <c r="G11" i="1"/>
  <c r="H11" i="1"/>
  <c r="I11" i="1"/>
  <c r="J11" i="1"/>
  <c r="K11" i="1"/>
  <c r="B11" i="1"/>
  <c r="C7" i="3"/>
  <c r="D7" i="3"/>
  <c r="E7" i="3"/>
  <c r="F7" i="3"/>
  <c r="B7" i="3"/>
  <c r="W10" i="2"/>
  <c r="X10" i="2"/>
  <c r="S10" i="2"/>
  <c r="T10" i="2"/>
  <c r="U10" i="2"/>
  <c r="V10" i="2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O8" i="2"/>
  <c r="O10" i="2" s="1"/>
  <c r="G7" i="3"/>
  <c r="H7" i="3"/>
  <c r="I7" i="3"/>
  <c r="J7" i="3"/>
  <c r="K7" i="3"/>
  <c r="G7" i="2"/>
  <c r="H7" i="2"/>
  <c r="I7" i="2"/>
  <c r="J7" i="2"/>
  <c r="K7" i="2"/>
  <c r="C10" i="3"/>
  <c r="D10" i="3"/>
  <c r="E10" i="3"/>
  <c r="F10" i="3"/>
  <c r="G10" i="3"/>
  <c r="H10" i="3"/>
  <c r="I10" i="3"/>
  <c r="J10" i="3"/>
  <c r="K10" i="3"/>
  <c r="B10" i="3"/>
  <c r="L8" i="2"/>
  <c r="L10" i="2" s="1"/>
  <c r="M8" i="2"/>
  <c r="M10" i="2" s="1"/>
  <c r="N8" i="2"/>
  <c r="N10" i="2"/>
  <c r="P8" i="2"/>
  <c r="P10" i="2" s="1"/>
  <c r="Q8" i="2"/>
  <c r="Q10" i="2" s="1"/>
  <c r="R8" i="2"/>
  <c r="R10" i="2" s="1"/>
</calcChain>
</file>

<file path=xl/sharedStrings.xml><?xml version="1.0" encoding="utf-8"?>
<sst xmlns="http://schemas.openxmlformats.org/spreadsheetml/2006/main" count="237" uniqueCount="71">
  <si>
    <t>Total SRG SSR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</si>
  <si>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</si>
  <si>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</si>
  <si>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</si>
  <si>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</si>
  <si>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</si>
  <si>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</si>
  <si>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</si>
  <si>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</si>
  <si>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</si>
  <si>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</si>
  <si>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</si>
  <si>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</si>
  <si>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</si>
  <si>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</si>
  <si>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</si>
  <si>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</si>
  <si>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</si>
  <si>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</si>
  <si>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</si>
  <si>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</si>
  <si>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</si>
  <si>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</si>
  <si>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</si>
  <si>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*</t>
  </si>
  <si>
    <t>Suisse alémanique</t>
  </si>
  <si>
    <t>Suisse romande</t>
  </si>
  <si>
    <t>Suisse italienne</t>
  </si>
  <si>
    <t>Autres SRG SSR</t>
  </si>
  <si>
    <t>TV étrangères</t>
  </si>
  <si>
    <t>Télévision</t>
  </si>
  <si>
    <t>Remarques:</t>
  </si>
  <si>
    <t>Parts de marché en %</t>
  </si>
  <si>
    <t xml:space="preserve">Parts de marché en % </t>
  </si>
  <si>
    <t>Les principales chaînes en Suisse italienne</t>
  </si>
  <si>
    <t>Les principales chaînes en Suisse</t>
  </si>
  <si>
    <t>Chaîne TV</t>
  </si>
  <si>
    <t>Les principales chaînes en Suisse alémanique</t>
  </si>
  <si>
    <t>Les principales chaînes en Suisse romande</t>
  </si>
  <si>
    <t xml:space="preserve">1) Une comparaison des données à long terme à partir de 2010 avec les années précédentes n'est pas possible (passage de la méthode de remplacement à la méthode de pondération journalière). </t>
  </si>
  <si>
    <t>Pour plus d’informations, cf. les remarques méthodologiques pour l’indicateur "Utilisation de la télévision par chaîne":</t>
  </si>
  <si>
    <t>SRF1</t>
  </si>
  <si>
    <t>SRF2</t>
  </si>
  <si>
    <t>SRFINFO</t>
  </si>
  <si>
    <t>RTS Un</t>
  </si>
  <si>
    <t>RTS Deux</t>
  </si>
  <si>
    <t>RSI La Uno</t>
  </si>
  <si>
    <t>RSI La Due</t>
  </si>
  <si>
    <t>TV privées suisses</t>
  </si>
  <si>
    <t>Les parts de marché des différentes chaînes sont indiquées sans décimale. Les totaux correspondants étant calculés à partir de valeurs comprenant au moins un chiffre après la virgule, il peut en résulter de légères différences dues aux chiffres arrondis.</t>
  </si>
  <si>
    <t>Système de mesure: à partir de 2013 Kantar Media, 1983–2012 Telecontrol; univers: population de 3 ans et plus, moyenne par jour (lundi–dimanche)</t>
  </si>
  <si>
    <t>2)</t>
  </si>
  <si>
    <t>Explications:</t>
  </si>
  <si>
    <t>T 16.03.01.03.03</t>
  </si>
  <si>
    <t>https://www.bfs.admin.ch/bfs/fr/home/statistiques/culture-medias-societe-information-sport/medias/offre-utilisation/television.html</t>
  </si>
  <si>
    <t>2)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</si>
  <si>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</t>
    </r>
  </si>
  <si>
    <r>
      <t>SRG SSR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</t>
    </r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</si>
  <si>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 = SRF1, RTS Un, RSI La Uno;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 = SRF2, RTS Deux, RSI La Due</t>
    </r>
  </si>
  <si>
    <t>1)</t>
  </si>
  <si>
    <t>© OFS 2020</t>
  </si>
  <si>
    <t>Renseignements: 058 463 61 58, poku@bfs.admin.ch</t>
  </si>
  <si>
    <t>Actualisé le 10.07.20</t>
  </si>
  <si>
    <t>Echantillon 2019: 1'070 ménages (Suisse alémanique) – 640 ménages (Suisse romande) – 299 ménages (Suisse italienne)</t>
  </si>
  <si>
    <t>Echantillon 2019: 1'070 ménages</t>
  </si>
  <si>
    <t>Echantillon 2019:  640 ménages</t>
  </si>
  <si>
    <t>Echantillon 2019: 299 ménages</t>
  </si>
  <si>
    <t>Sources: Mediapulse SA, Service de la recherche SRG SSR</t>
  </si>
  <si>
    <t>Système de mesure: à partir de 2013 Kantar Media, 1985–2012 GfK Telecontrol; univers: population de 3 ans et plus, moyenne par jour (lundi–dimanche)</t>
  </si>
  <si>
    <t>Source: Mediapulse TV Data</t>
  </si>
  <si>
    <t>Sources: Mediapulse SA, SRG SSR Service de la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</si>
</sst>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0__;@__\ "/>
  </numFmts>
  <fonts count="13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100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2" borderId="0" xfId="3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4" fillId="3" borderId="0" xfId="0" applyFont="1" applyFill="1" applyAlignment="1">
      <alignment vertical="top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3" applyFont="1" applyFill="1" applyBorder="1" applyAlignment="1">
      <alignment vertical="top"/>
    </xf>
    <xf numFmtId="0" fontId="3" fillId="2" borderId="2" xfId="0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0" fontId="3" fillId="2" borderId="0" xfId="3" applyFont="1" applyFill="1" applyBorder="1"/>
    <xf numFmtId="0" fontId="3" fillId="3" borderId="0" xfId="0" applyFont="1" applyFill="1" applyBorder="1"/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2" borderId="0" xfId="3" applyFont="1" applyFill="1" applyBorder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3" fillId="4" borderId="0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8" fillId="3" borderId="0" xfId="1" applyFont="1" applyFill="1" applyAlignment="1" applyProtection="1">
      <alignment horizontal="left"/>
    </xf>
    <xf numFmtId="0" fontId="8" fillId="3" borderId="0" xfId="1" applyFont="1" applyFill="1" applyAlignment="1" applyProtection="1">
      <alignment horizontal="left"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0" fillId="3" borderId="0" xfId="0" applyFill="1"/>
    <xf numFmtId="0" fontId="3" fillId="3" borderId="2" xfId="0" applyFont="1" applyFill="1" applyBorder="1" applyAlignment="1">
      <alignment horizontal="left" vertical="center" wrapText="1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" fontId="3" fillId="2" borderId="2" xfId="0" quotePrefix="1" applyNumberFormat="1" applyFont="1" applyFill="1" applyBorder="1" applyAlignment="1">
      <alignment horizontal="right" vertical="center"/>
    </xf>
    <xf numFmtId="1" fontId="3" fillId="0" borderId="2" xfId="0" quotePrefix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3" fillId="3" borderId="0" xfId="3" applyFont="1" applyFill="1" applyBorder="1" applyAlignment="1">
      <alignment vertical="top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3" borderId="0" xfId="3" applyFont="1" applyFill="1" applyBorder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3" fillId="2" borderId="0" xfId="2" applyFont="1" applyFill="1" applyBorder="1" applyAlignment="1">
      <alignment horizontal="left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sqref="A1:C1"/>
    </sheetView>
  </sheetViews>
  <sheetFormatPr baseColWidth="10" defaultColWidth="11.42578125" defaultRowHeight="12" x14ac:dyDescent="0.2"/>
  <cols>
    <col min="1" max="1" width="25.140625" style="15" customWidth="1"/>
    <col min="2" max="4" width="16.5703125" style="15" customWidth="1"/>
    <col min="5" max="16384" width="11.42578125" style="15"/>
  </cols>
  <sheetData>
    <row r="1" spans="1:4" ht="12.6" customHeight="1" x14ac:dyDescent="0.2">
      <c r="A1" s="93" t="s">
        <v>30</v>
      </c>
      <c r="B1" s="92"/>
      <c r="C1" s="92"/>
      <c r="D1" s="9" t="s">
        <v>53</v>
      </c>
    </row>
    <row r="2" spans="1:4" ht="12.6" customHeight="1" x14ac:dyDescent="0.2">
      <c r="A2" s="91" t="s">
        <v>35</v>
      </c>
      <c r="B2" s="92"/>
      <c r="C2" s="92"/>
    </row>
    <row r="3" spans="1:4" ht="12.6" customHeight="1" x14ac:dyDescent="0.2">
      <c r="A3" s="54" t="s">
        <v>32</v>
      </c>
      <c r="B3" s="1"/>
      <c r="C3" s="1"/>
    </row>
    <row r="4" spans="1:4" ht="12.6" customHeight="1" x14ac:dyDescent="0.2">
      <c r="A4" s="96">
        <v>2019</v>
      </c>
      <c r="B4" s="96"/>
      <c r="C4" s="96"/>
      <c r="D4" s="96"/>
    </row>
    <row r="5" spans="1:4" ht="12.6" customHeight="1" x14ac:dyDescent="0.2">
      <c r="A5" s="30" t="s">
        <v>36</v>
      </c>
      <c r="B5" s="53" t="s">
        <v>25</v>
      </c>
      <c r="C5" s="53" t="s">
        <v>26</v>
      </c>
      <c r="D5" s="53" t="s">
        <v>27</v>
      </c>
    </row>
    <row r="6" spans="1:4" ht="12.6" customHeight="1" x14ac:dyDescent="0.2">
      <c r="A6" s="22" t="s">
        <v>56</v>
      </c>
      <c r="B6" s="23">
        <v>19.061</v>
      </c>
      <c r="C6" s="23">
        <v>20.975000000000001</v>
      </c>
      <c r="D6" s="23">
        <v>20.155000000000001</v>
      </c>
    </row>
    <row r="7" spans="1:4" ht="12.6" customHeight="1" x14ac:dyDescent="0.2">
      <c r="A7" s="22" t="s">
        <v>57</v>
      </c>
      <c r="B7" s="23">
        <v>9.5380000000000003</v>
      </c>
      <c r="C7" s="23">
        <v>6.109</v>
      </c>
      <c r="D7" s="23">
        <v>6.8780000000000001</v>
      </c>
    </row>
    <row r="8" spans="1:4" ht="12.6" customHeight="1" x14ac:dyDescent="0.2">
      <c r="A8" s="22" t="s">
        <v>43</v>
      </c>
      <c r="B8" s="23">
        <v>2.08</v>
      </c>
      <c r="C8" s="23">
        <v>7.2999999999999995E-2</v>
      </c>
      <c r="D8" s="23">
        <v>0.215</v>
      </c>
    </row>
    <row r="9" spans="1:4" ht="12.6" customHeight="1" x14ac:dyDescent="0.2">
      <c r="A9" s="22" t="s">
        <v>28</v>
      </c>
      <c r="B9" s="23"/>
      <c r="C9" s="23"/>
      <c r="D9" s="23"/>
    </row>
    <row r="10" spans="1:4" ht="12.6" customHeight="1" x14ac:dyDescent="0.2">
      <c r="A10" s="24" t="s">
        <v>0</v>
      </c>
      <c r="B10" s="25">
        <v>30.678999999999998</v>
      </c>
      <c r="C10" s="25">
        <v>27.157</v>
      </c>
      <c r="D10" s="25">
        <v>27.248000000000001</v>
      </c>
    </row>
    <row r="11" spans="1:4" ht="12.6" customHeight="1" x14ac:dyDescent="0.2">
      <c r="A11" s="22" t="s">
        <v>48</v>
      </c>
      <c r="B11" s="23">
        <v>9.2759999999999998</v>
      </c>
      <c r="C11" s="23">
        <v>1.8939999999999999</v>
      </c>
      <c r="D11" s="23">
        <v>2.1150000000000002</v>
      </c>
    </row>
    <row r="12" spans="1:4" ht="12.6" customHeight="1" x14ac:dyDescent="0.2">
      <c r="A12" s="21" t="s">
        <v>29</v>
      </c>
      <c r="B12" s="26">
        <v>60.045000000000002</v>
      </c>
      <c r="C12" s="26">
        <v>70.948999999999998</v>
      </c>
      <c r="D12" s="26">
        <v>70.637</v>
      </c>
    </row>
    <row r="13" spans="1:4" ht="12.6" customHeight="1" x14ac:dyDescent="0.2">
      <c r="A13" s="33" t="s">
        <v>31</v>
      </c>
      <c r="B13" s="54"/>
      <c r="C13" s="54"/>
      <c r="D13" s="54"/>
    </row>
    <row r="14" spans="1:4" s="62" customFormat="1" ht="25.5" customHeight="1" x14ac:dyDescent="0.2">
      <c r="A14" s="95" t="s">
        <v>68</v>
      </c>
      <c r="B14" s="95"/>
      <c r="C14" s="95"/>
      <c r="D14" s="95"/>
    </row>
    <row r="15" spans="1:4" s="63" customFormat="1" ht="21" customHeight="1" x14ac:dyDescent="0.2">
      <c r="A15" s="89" t="s">
        <v>63</v>
      </c>
      <c r="B15" s="90"/>
      <c r="C15" s="90"/>
      <c r="D15" s="90"/>
    </row>
    <row r="16" spans="1:4" s="62" customFormat="1" ht="12" customHeight="1" x14ac:dyDescent="0.2">
      <c r="A16" s="97" t="s">
        <v>58</v>
      </c>
      <c r="B16" s="97"/>
      <c r="C16" s="97"/>
      <c r="D16" s="97"/>
    </row>
    <row r="17" spans="1:4" s="64" customFormat="1" ht="41.25" customHeight="1" x14ac:dyDescent="0.2">
      <c r="A17" s="94" t="s">
        <v>49</v>
      </c>
      <c r="B17" s="94"/>
      <c r="C17" s="94"/>
      <c r="D17" s="94"/>
    </row>
    <row r="18" spans="1:4" s="62" customFormat="1" ht="12.6" customHeight="1" x14ac:dyDescent="0.2">
      <c r="A18" s="27" t="s">
        <v>40</v>
      </c>
      <c r="B18" s="27"/>
      <c r="C18" s="27"/>
      <c r="D18" s="27"/>
    </row>
    <row r="19" spans="1:4" s="16" customFormat="1" ht="12.6" customHeight="1" x14ac:dyDescent="0.2">
      <c r="A19" s="61" t="s">
        <v>54</v>
      </c>
      <c r="B19" s="28"/>
      <c r="C19" s="28"/>
      <c r="D19" s="28"/>
    </row>
    <row r="21" spans="1:4" s="13" customFormat="1" ht="12.6" customHeight="1" x14ac:dyDescent="0.2">
      <c r="A21" s="75" t="s">
        <v>69</v>
      </c>
      <c r="B21" s="76"/>
      <c r="C21" s="76"/>
      <c r="D21" s="29"/>
    </row>
    <row r="22" spans="1:4" x14ac:dyDescent="0.2">
      <c r="A22" s="86" t="s">
        <v>60</v>
      </c>
      <c r="B22" s="18"/>
      <c r="C22" s="67"/>
    </row>
    <row r="23" spans="1:4" ht="14.25" x14ac:dyDescent="0.2">
      <c r="A23" s="88" t="s">
        <v>61</v>
      </c>
      <c r="B23" s="88"/>
      <c r="C23" s="77"/>
    </row>
    <row r="24" spans="1:4" ht="15" x14ac:dyDescent="0.2">
      <c r="A24" s="78"/>
      <c r="B24" s="18"/>
      <c r="C24" s="67"/>
    </row>
    <row r="25" spans="1:4" x14ac:dyDescent="0.2">
      <c r="A25" s="86" t="s">
        <v>62</v>
      </c>
      <c r="B25" s="18"/>
      <c r="C25" s="67"/>
    </row>
  </sheetData>
  <mergeCells count="8">
    <mergeCell ref="A23:B23"/>
    <mergeCell ref="A15:D15"/>
    <mergeCell ref="A2:C2"/>
    <mergeCell ref="A1:C1"/>
    <mergeCell ref="A17:D17"/>
    <mergeCell ref="A14:D14"/>
    <mergeCell ref="A4:D4"/>
    <mergeCell ref="A16:D16"/>
  </mergeCells>
  <phoneticPr fontId="3" type="noConversion"/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L26"/>
  <sheetViews>
    <sheetView zoomScaleNormal="100" workbookViewId="0">
      <pane xSplit="1" topLeftCell="B1" activePane="topRight" state="frozen"/>
      <selection activeCell="I19" sqref="I19"/>
      <selection pane="topRight"/>
    </sheetView>
  </sheetViews>
  <sheetFormatPr baseColWidth="10" defaultColWidth="11.42578125" defaultRowHeight="12" x14ac:dyDescent="0.2"/>
  <cols>
    <col min="1" max="1" width="19" style="54" customWidth="1"/>
    <col min="2" max="11" width="6.85546875" style="54" customWidth="1"/>
    <col min="12" max="26" width="6.85546875" style="14" customWidth="1"/>
    <col min="27" max="27" width="2.28515625" style="14" customWidth="1"/>
    <col min="28" max="29" width="6.85546875" style="14" customWidth="1"/>
    <col min="30" max="30" width="6.85546875" style="15" customWidth="1"/>
    <col min="31" max="31" width="2.28515625" style="14" customWidth="1"/>
    <col min="32" max="33" width="6.85546875" style="14" customWidth="1"/>
    <col min="34" max="38" width="6.85546875" style="15" customWidth="1"/>
    <col min="39" max="16384" width="11.42578125" style="15"/>
  </cols>
  <sheetData>
    <row r="1" spans="1:38" ht="12.75" customHeight="1" x14ac:dyDescent="0.2">
      <c r="A1" s="5" t="s">
        <v>30</v>
      </c>
      <c r="AL1" s="9" t="s">
        <v>53</v>
      </c>
    </row>
    <row r="2" spans="1:38" s="4" customFormat="1" ht="12.75" customHeight="1" x14ac:dyDescent="0.2">
      <c r="A2" s="5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D2" s="9"/>
      <c r="AE2" s="3"/>
      <c r="AF2" s="9"/>
      <c r="AH2" s="9"/>
      <c r="AJ2" s="9"/>
    </row>
    <row r="3" spans="1:38" s="4" customFormat="1" ht="12.75" customHeight="1" x14ac:dyDescent="0.2">
      <c r="A3" s="5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  <c r="AE3" s="3"/>
      <c r="AF3" s="3"/>
      <c r="AG3" s="3"/>
    </row>
    <row r="4" spans="1:38" s="4" customFormat="1" ht="16.5" customHeight="1" x14ac:dyDescent="0.15">
      <c r="A4" s="45" t="s">
        <v>36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73" t="s">
        <v>13</v>
      </c>
      <c r="O4" s="73" t="s">
        <v>14</v>
      </c>
      <c r="P4" s="73" t="s">
        <v>15</v>
      </c>
      <c r="Q4" s="73" t="s">
        <v>16</v>
      </c>
      <c r="R4" s="73" t="s">
        <v>17</v>
      </c>
      <c r="S4" s="73" t="s">
        <v>18</v>
      </c>
      <c r="T4" s="73" t="s">
        <v>19</v>
      </c>
      <c r="U4" s="73" t="s">
        <v>20</v>
      </c>
      <c r="V4" s="73" t="s">
        <v>21</v>
      </c>
      <c r="W4" s="73" t="s">
        <v>22</v>
      </c>
      <c r="X4" s="73">
        <v>2007</v>
      </c>
      <c r="Y4" s="73">
        <v>2008</v>
      </c>
      <c r="Z4" s="73">
        <v>2009</v>
      </c>
      <c r="AA4" s="71" t="s">
        <v>59</v>
      </c>
      <c r="AB4" s="70">
        <v>2010</v>
      </c>
      <c r="AC4" s="69">
        <v>2011</v>
      </c>
      <c r="AD4" s="69">
        <v>2012</v>
      </c>
      <c r="AE4" s="72" t="s">
        <v>51</v>
      </c>
      <c r="AF4" s="69">
        <v>2013</v>
      </c>
      <c r="AG4" s="69">
        <v>2014</v>
      </c>
      <c r="AH4" s="69">
        <v>2015</v>
      </c>
      <c r="AI4" s="74">
        <v>2016</v>
      </c>
      <c r="AJ4" s="69">
        <v>2017</v>
      </c>
      <c r="AK4" s="69">
        <v>2018</v>
      </c>
      <c r="AL4" s="69">
        <v>2019</v>
      </c>
    </row>
    <row r="5" spans="1:38" ht="12" customHeight="1" x14ac:dyDescent="0.2">
      <c r="A5" s="22" t="s">
        <v>41</v>
      </c>
      <c r="B5" s="23">
        <v>38</v>
      </c>
      <c r="C5" s="23">
        <v>38</v>
      </c>
      <c r="D5" s="23">
        <v>40</v>
      </c>
      <c r="E5" s="23">
        <v>38</v>
      </c>
      <c r="F5" s="23">
        <v>35</v>
      </c>
      <c r="G5" s="23">
        <v>32</v>
      </c>
      <c r="H5" s="23">
        <v>29</v>
      </c>
      <c r="I5" s="23">
        <v>27</v>
      </c>
      <c r="J5" s="23">
        <v>29</v>
      </c>
      <c r="K5" s="23">
        <v>30</v>
      </c>
      <c r="L5" s="23">
        <v>28.899899999999999</v>
      </c>
      <c r="M5" s="23">
        <v>28.0258</v>
      </c>
      <c r="N5" s="23">
        <v>27.4787</v>
      </c>
      <c r="O5" s="23">
        <v>26.3096</v>
      </c>
      <c r="P5" s="23">
        <v>26.773199999999999</v>
      </c>
      <c r="Q5" s="23">
        <v>25.296900000000001</v>
      </c>
      <c r="R5" s="23">
        <v>26.457799999999999</v>
      </c>
      <c r="S5" s="23">
        <v>26.6934</v>
      </c>
      <c r="T5" s="23">
        <v>26.006499999999999</v>
      </c>
      <c r="U5" s="23">
        <v>24.8033</v>
      </c>
      <c r="V5" s="23">
        <v>23.8</v>
      </c>
      <c r="W5" s="23">
        <v>23.7</v>
      </c>
      <c r="X5" s="23">
        <v>24.1</v>
      </c>
      <c r="Y5" s="23">
        <v>23.2</v>
      </c>
      <c r="Z5" s="23">
        <v>22.7</v>
      </c>
      <c r="AA5" s="65"/>
      <c r="AB5" s="23">
        <v>20.8</v>
      </c>
      <c r="AC5" s="23">
        <v>20.8</v>
      </c>
      <c r="AD5" s="23">
        <v>19</v>
      </c>
      <c r="AE5" s="65"/>
      <c r="AF5" s="23">
        <v>19.8</v>
      </c>
      <c r="AG5" s="23">
        <v>19.385000000000002</v>
      </c>
      <c r="AH5" s="23">
        <v>18.882000000000001</v>
      </c>
      <c r="AI5" s="23">
        <v>18.79</v>
      </c>
      <c r="AJ5" s="23">
        <v>18.741</v>
      </c>
      <c r="AK5" s="23">
        <v>18.747</v>
      </c>
      <c r="AL5" s="23">
        <v>18.771000000000001</v>
      </c>
    </row>
    <row r="6" spans="1:38" ht="12" customHeight="1" x14ac:dyDescent="0.2">
      <c r="A6" s="22" t="s">
        <v>42</v>
      </c>
      <c r="B6" s="31" t="s">
        <v>24</v>
      </c>
      <c r="C6" s="31" t="s">
        <v>24</v>
      </c>
      <c r="D6" s="31" t="s">
        <v>24</v>
      </c>
      <c r="E6" s="31" t="s">
        <v>24</v>
      </c>
      <c r="F6" s="31" t="s">
        <v>24</v>
      </c>
      <c r="G6" s="23">
        <v>1</v>
      </c>
      <c r="H6" s="23">
        <v>1</v>
      </c>
      <c r="I6" s="23">
        <v>1</v>
      </c>
      <c r="J6" s="23">
        <v>1</v>
      </c>
      <c r="K6" s="23">
        <v>2</v>
      </c>
      <c r="L6" s="23">
        <v>3.5924</v>
      </c>
      <c r="M6" s="23">
        <v>5.3739999999999997</v>
      </c>
      <c r="N6" s="23">
        <v>4.8939000000000004</v>
      </c>
      <c r="O6" s="23">
        <v>7.4543999999999997</v>
      </c>
      <c r="P6" s="23">
        <v>6.3948</v>
      </c>
      <c r="Q6" s="23">
        <v>7.181</v>
      </c>
      <c r="R6" s="23">
        <v>6.4292999999999996</v>
      </c>
      <c r="S6" s="23">
        <v>8.1150000000000002</v>
      </c>
      <c r="T6" s="23">
        <v>8.0236999999999998</v>
      </c>
      <c r="U6" s="23">
        <v>8.9065999999999992</v>
      </c>
      <c r="V6" s="23">
        <v>8.5</v>
      </c>
      <c r="W6" s="23">
        <v>9.6999999999999993</v>
      </c>
      <c r="X6" s="23">
        <v>8.1999999999999993</v>
      </c>
      <c r="Y6" s="23">
        <v>9.6</v>
      </c>
      <c r="Z6" s="23">
        <v>8.9</v>
      </c>
      <c r="AA6" s="65"/>
      <c r="AB6" s="23">
        <v>10</v>
      </c>
      <c r="AC6" s="23">
        <v>7.3</v>
      </c>
      <c r="AD6" s="23">
        <v>8.6999999999999993</v>
      </c>
      <c r="AE6" s="65"/>
      <c r="AF6" s="23">
        <v>8.6999999999999993</v>
      </c>
      <c r="AG6" s="23">
        <v>11.044</v>
      </c>
      <c r="AH6" s="23">
        <v>9.0190000000000001</v>
      </c>
      <c r="AI6" s="23">
        <v>10.359</v>
      </c>
      <c r="AJ6" s="23">
        <v>9.5630000000000006</v>
      </c>
      <c r="AK6" s="23">
        <v>10.882</v>
      </c>
      <c r="AL6" s="23">
        <v>9.4420000000000002</v>
      </c>
    </row>
    <row r="7" spans="1:38" ht="12" customHeight="1" x14ac:dyDescent="0.2">
      <c r="A7" s="22" t="s">
        <v>43</v>
      </c>
      <c r="B7" s="31" t="s">
        <v>24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1" t="s">
        <v>24</v>
      </c>
      <c r="I7" s="31" t="s">
        <v>24</v>
      </c>
      <c r="J7" s="31" t="s">
        <v>24</v>
      </c>
      <c r="K7" s="31" t="s">
        <v>24</v>
      </c>
      <c r="L7" s="31" t="s">
        <v>24</v>
      </c>
      <c r="M7" s="31" t="s">
        <v>24</v>
      </c>
      <c r="N7" s="31" t="s">
        <v>24</v>
      </c>
      <c r="O7" s="31" t="s">
        <v>24</v>
      </c>
      <c r="P7" s="31" t="s">
        <v>24</v>
      </c>
      <c r="Q7" s="31" t="s">
        <v>24</v>
      </c>
      <c r="R7" s="31" t="s">
        <v>24</v>
      </c>
      <c r="S7" s="23">
        <v>0.4521</v>
      </c>
      <c r="T7" s="23">
        <v>0.72230000000000005</v>
      </c>
      <c r="U7" s="23">
        <v>0.81540000000000001</v>
      </c>
      <c r="V7" s="23">
        <v>1</v>
      </c>
      <c r="W7" s="23">
        <v>1.1000000000000001</v>
      </c>
      <c r="X7" s="23">
        <v>1.2</v>
      </c>
      <c r="Y7" s="23">
        <v>1.4</v>
      </c>
      <c r="Z7" s="23">
        <v>1.6</v>
      </c>
      <c r="AA7" s="65"/>
      <c r="AB7" s="23">
        <v>1.7</v>
      </c>
      <c r="AC7" s="23">
        <v>1.8</v>
      </c>
      <c r="AD7" s="23">
        <v>1.6</v>
      </c>
      <c r="AE7" s="65"/>
      <c r="AF7" s="23">
        <v>2</v>
      </c>
      <c r="AG7" s="23">
        <v>1.8160000000000001</v>
      </c>
      <c r="AH7" s="23">
        <v>1.796</v>
      </c>
      <c r="AI7" s="23">
        <v>1.706</v>
      </c>
      <c r="AJ7" s="23">
        <v>1.732</v>
      </c>
      <c r="AK7" s="23">
        <v>1.8819999999999999</v>
      </c>
      <c r="AL7" s="23">
        <v>2.08</v>
      </c>
    </row>
    <row r="8" spans="1:38" ht="12" customHeight="1" x14ac:dyDescent="0.2">
      <c r="A8" s="22" t="s">
        <v>28</v>
      </c>
      <c r="B8" s="23">
        <v>4</v>
      </c>
      <c r="C8" s="23">
        <v>5</v>
      </c>
      <c r="D8" s="23">
        <v>4</v>
      </c>
      <c r="E8" s="23">
        <v>5</v>
      </c>
      <c r="F8" s="23">
        <v>5</v>
      </c>
      <c r="G8" s="23">
        <v>4</v>
      </c>
      <c r="H8" s="23">
        <v>3</v>
      </c>
      <c r="I8" s="23">
        <v>3</v>
      </c>
      <c r="J8" s="23">
        <v>2</v>
      </c>
      <c r="K8" s="23">
        <v>2</v>
      </c>
      <c r="L8" s="23">
        <v>1.3152999999999999</v>
      </c>
      <c r="M8" s="23">
        <v>1.1083000000000001</v>
      </c>
      <c r="N8" s="23">
        <v>0.94330000000000003</v>
      </c>
      <c r="O8" s="23">
        <v>0.90439999999999998</v>
      </c>
      <c r="P8" s="23">
        <v>0.75119999999999998</v>
      </c>
      <c r="Q8" s="23">
        <v>0.77410000000000001</v>
      </c>
      <c r="R8" s="23">
        <v>0.91610000000000003</v>
      </c>
      <c r="S8" s="23">
        <v>0.65549999999999997</v>
      </c>
      <c r="T8" s="23">
        <v>0.64380000000000004</v>
      </c>
      <c r="U8" s="23">
        <v>0.62819999999999998</v>
      </c>
      <c r="V8" s="23">
        <v>0.6</v>
      </c>
      <c r="W8" s="23">
        <v>0.6</v>
      </c>
      <c r="X8" s="23">
        <v>0.7</v>
      </c>
      <c r="Y8" s="23">
        <v>0.6</v>
      </c>
      <c r="Z8" s="23">
        <v>0.7</v>
      </c>
      <c r="AA8" s="65"/>
      <c r="AB8" s="23">
        <v>0.7</v>
      </c>
      <c r="AC8" s="23">
        <v>0.6</v>
      </c>
      <c r="AD8" s="23">
        <v>0.7</v>
      </c>
      <c r="AE8" s="65"/>
      <c r="AF8" s="23">
        <v>0.6</v>
      </c>
      <c r="AG8" s="23">
        <v>0.52</v>
      </c>
      <c r="AH8" s="23">
        <v>0.44400000000000001</v>
      </c>
      <c r="AI8" s="23">
        <v>0.38200000000000001</v>
      </c>
      <c r="AJ8" s="23">
        <v>0.46700000000000003</v>
      </c>
      <c r="AK8" s="23">
        <v>0.439</v>
      </c>
      <c r="AL8" s="23">
        <v>0.38600000000000001</v>
      </c>
    </row>
    <row r="9" spans="1:38" ht="12" customHeight="1" x14ac:dyDescent="0.2">
      <c r="A9" s="24" t="s">
        <v>0</v>
      </c>
      <c r="B9" s="25">
        <v>42</v>
      </c>
      <c r="C9" s="25">
        <v>43</v>
      </c>
      <c r="D9" s="25">
        <v>44</v>
      </c>
      <c r="E9" s="25">
        <v>43</v>
      </c>
      <c r="F9" s="25">
        <v>40</v>
      </c>
      <c r="G9" s="25">
        <v>37</v>
      </c>
      <c r="H9" s="25">
        <v>33</v>
      </c>
      <c r="I9" s="25">
        <v>31</v>
      </c>
      <c r="J9" s="25">
        <v>32</v>
      </c>
      <c r="K9" s="25">
        <v>34</v>
      </c>
      <c r="L9" s="25">
        <v>33.807600000000001</v>
      </c>
      <c r="M9" s="25">
        <v>34.508099999999999</v>
      </c>
      <c r="N9" s="25">
        <v>33.315899999999999</v>
      </c>
      <c r="O9" s="25">
        <v>34.668399999999998</v>
      </c>
      <c r="P9" s="25">
        <v>33.919199999999996</v>
      </c>
      <c r="Q9" s="25">
        <v>33.251999999999995</v>
      </c>
      <c r="R9" s="25">
        <v>33.803199999999997</v>
      </c>
      <c r="S9" s="25">
        <v>35.915999999999997</v>
      </c>
      <c r="T9" s="25">
        <v>35.396299999999997</v>
      </c>
      <c r="U9" s="25">
        <v>35.153499999999994</v>
      </c>
      <c r="V9" s="25">
        <v>34.1</v>
      </c>
      <c r="W9" s="25">
        <v>35.299999999999997</v>
      </c>
      <c r="X9" s="25">
        <v>34.200000000000003</v>
      </c>
      <c r="Y9" s="25">
        <v>34.799999999999997</v>
      </c>
      <c r="Z9" s="25">
        <v>34</v>
      </c>
      <c r="AA9" s="65"/>
      <c r="AB9" s="25">
        <v>33.299999999999997</v>
      </c>
      <c r="AC9" s="25">
        <v>30.6</v>
      </c>
      <c r="AD9" s="25">
        <v>30</v>
      </c>
      <c r="AE9" s="65"/>
      <c r="AF9" s="25">
        <v>31</v>
      </c>
      <c r="AG9" s="25">
        <v>32.765000000000001</v>
      </c>
      <c r="AH9" s="25">
        <v>30.140999999999998</v>
      </c>
      <c r="AI9" s="25">
        <v>31.238</v>
      </c>
      <c r="AJ9" s="25">
        <v>30.503</v>
      </c>
      <c r="AK9" s="25">
        <v>31.95</v>
      </c>
      <c r="AL9" s="25">
        <v>30.678999999999998</v>
      </c>
    </row>
    <row r="10" spans="1:38" ht="12" customHeight="1" x14ac:dyDescent="0.2">
      <c r="A10" s="22" t="s">
        <v>48</v>
      </c>
      <c r="B10" s="31" t="s">
        <v>24</v>
      </c>
      <c r="C10" s="31" t="s">
        <v>24</v>
      </c>
      <c r="D10" s="31" t="s">
        <v>24</v>
      </c>
      <c r="E10" s="31" t="s">
        <v>24</v>
      </c>
      <c r="F10" s="31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31" t="s">
        <v>24</v>
      </c>
      <c r="L10" s="23">
        <v>1.2866</v>
      </c>
      <c r="M10" s="23">
        <v>1.8979999999999999</v>
      </c>
      <c r="N10" s="23">
        <v>2.4009999999999998</v>
      </c>
      <c r="O10" s="23">
        <v>2.6665000000000001</v>
      </c>
      <c r="P10" s="23">
        <v>4.5114000000000001</v>
      </c>
      <c r="Q10" s="23">
        <v>7.4104000000000001</v>
      </c>
      <c r="R10" s="23">
        <v>8.3930000000000007</v>
      </c>
      <c r="S10" s="23">
        <v>4.0805999999999996</v>
      </c>
      <c r="T10" s="23">
        <v>4.2107999999999999</v>
      </c>
      <c r="U10" s="23">
        <v>3.9864000000000002</v>
      </c>
      <c r="V10" s="23">
        <v>4.0999999999999996</v>
      </c>
      <c r="W10" s="23">
        <v>4.3</v>
      </c>
      <c r="X10" s="23">
        <v>5.5</v>
      </c>
      <c r="Y10" s="23">
        <v>5</v>
      </c>
      <c r="Z10" s="23">
        <v>6</v>
      </c>
      <c r="AA10" s="65"/>
      <c r="AB10" s="23">
        <v>6.9</v>
      </c>
      <c r="AC10" s="23">
        <v>6.6</v>
      </c>
      <c r="AD10" s="23">
        <v>6.9</v>
      </c>
      <c r="AE10" s="65"/>
      <c r="AF10" s="23">
        <v>6.6</v>
      </c>
      <c r="AG10" s="23">
        <v>6.5910000000000002</v>
      </c>
      <c r="AH10" s="23">
        <v>7.6040000000000001</v>
      </c>
      <c r="AI10" s="23">
        <v>7.9390000000000001</v>
      </c>
      <c r="AJ10" s="23">
        <v>8.3469999999999995</v>
      </c>
      <c r="AK10" s="23">
        <v>8.593</v>
      </c>
      <c r="AL10" s="23">
        <v>9.2759999999999998</v>
      </c>
    </row>
    <row r="11" spans="1:38" ht="12" customHeight="1" x14ac:dyDescent="0.2">
      <c r="A11" s="21" t="s">
        <v>29</v>
      </c>
      <c r="B11" s="26">
        <f>100-(B9)</f>
        <v>58</v>
      </c>
      <c r="C11" s="26">
        <f t="shared" ref="C11:D11" si="0">100-(C9)</f>
        <v>57</v>
      </c>
      <c r="D11" s="26">
        <f t="shared" si="0"/>
        <v>56</v>
      </c>
      <c r="E11" s="26">
        <f t="shared" ref="E11:K11" si="1">100-(E9)</f>
        <v>57</v>
      </c>
      <c r="F11" s="26">
        <f t="shared" si="1"/>
        <v>60</v>
      </c>
      <c r="G11" s="26">
        <f t="shared" si="1"/>
        <v>63</v>
      </c>
      <c r="H11" s="26">
        <f t="shared" si="1"/>
        <v>67</v>
      </c>
      <c r="I11" s="26">
        <f t="shared" si="1"/>
        <v>69</v>
      </c>
      <c r="J11" s="26">
        <f t="shared" si="1"/>
        <v>68</v>
      </c>
      <c r="K11" s="26">
        <f t="shared" si="1"/>
        <v>66</v>
      </c>
      <c r="L11" s="26">
        <f t="shared" ref="L11:AB11" si="2">100-(L9+L10)</f>
        <v>64.905799999999999</v>
      </c>
      <c r="M11" s="26">
        <f t="shared" si="2"/>
        <v>63.593899999999998</v>
      </c>
      <c r="N11" s="26">
        <f t="shared" si="2"/>
        <v>64.283100000000005</v>
      </c>
      <c r="O11" s="26">
        <f t="shared" si="2"/>
        <v>62.665100000000002</v>
      </c>
      <c r="P11" s="26">
        <f t="shared" si="2"/>
        <v>61.569400000000002</v>
      </c>
      <c r="Q11" s="26">
        <f t="shared" si="2"/>
        <v>59.337600000000002</v>
      </c>
      <c r="R11" s="26">
        <f t="shared" si="2"/>
        <v>57.803800000000003</v>
      </c>
      <c r="S11" s="26">
        <f t="shared" si="2"/>
        <v>60.003400000000006</v>
      </c>
      <c r="T11" s="26">
        <f t="shared" si="2"/>
        <v>60.392900000000004</v>
      </c>
      <c r="U11" s="26">
        <f t="shared" si="2"/>
        <v>60.860100000000003</v>
      </c>
      <c r="V11" s="26">
        <f t="shared" si="2"/>
        <v>61.8</v>
      </c>
      <c r="W11" s="26">
        <f t="shared" si="2"/>
        <v>60.400000000000006</v>
      </c>
      <c r="X11" s="26">
        <f t="shared" si="2"/>
        <v>60.3</v>
      </c>
      <c r="Y11" s="26">
        <f t="shared" si="2"/>
        <v>60.2</v>
      </c>
      <c r="Z11" s="26">
        <f t="shared" si="2"/>
        <v>60</v>
      </c>
      <c r="AA11" s="66"/>
      <c r="AB11" s="26">
        <f t="shared" si="2"/>
        <v>59.800000000000004</v>
      </c>
      <c r="AC11" s="26">
        <f>100-(AC9+AC10)</f>
        <v>62.8</v>
      </c>
      <c r="AD11" s="26">
        <f>100-(AD9+AD10)</f>
        <v>63.1</v>
      </c>
      <c r="AE11" s="66"/>
      <c r="AF11" s="26">
        <f>100-(AF9+AF10)</f>
        <v>62.4</v>
      </c>
      <c r="AG11" s="26">
        <v>60.651999999999994</v>
      </c>
      <c r="AH11" s="26">
        <f>100-(AH9+AH10)</f>
        <v>62.255000000000003</v>
      </c>
      <c r="AI11" s="26">
        <v>60.823</v>
      </c>
      <c r="AJ11" s="56">
        <f>100-(AJ9+AJ10)</f>
        <v>61.15</v>
      </c>
      <c r="AK11" s="56">
        <f t="shared" ref="AK11:AL11" si="3">100-(AK9+AK10)</f>
        <v>59.457000000000001</v>
      </c>
      <c r="AL11" s="56">
        <f t="shared" si="3"/>
        <v>60.045000000000002</v>
      </c>
    </row>
    <row r="12" spans="1:38" ht="12.75" customHeight="1" x14ac:dyDescent="0.2">
      <c r="A12" s="33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8" x14ac:dyDescent="0.2">
      <c r="A13" s="32" t="s">
        <v>50</v>
      </c>
      <c r="B13" s="33"/>
      <c r="C13" s="33"/>
      <c r="D13" s="33"/>
      <c r="E13" s="33"/>
      <c r="F13" s="33"/>
      <c r="G13" s="33"/>
    </row>
    <row r="14" spans="1:38" s="83" customFormat="1" x14ac:dyDescent="0.2">
      <c r="A14" s="85" t="s">
        <v>64</v>
      </c>
      <c r="B14" s="79"/>
      <c r="C14" s="79"/>
      <c r="D14" s="79"/>
      <c r="E14" s="79"/>
      <c r="F14" s="79"/>
      <c r="G14" s="80"/>
      <c r="H14" s="80"/>
      <c r="I14" s="80"/>
      <c r="J14" s="80"/>
      <c r="K14" s="80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E14" s="84"/>
      <c r="AF14" s="84"/>
      <c r="AG14" s="84"/>
    </row>
    <row r="15" spans="1:38" x14ac:dyDescent="0.2">
      <c r="A15" s="94" t="s">
        <v>49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37"/>
      <c r="AF15" s="37"/>
      <c r="AG15" s="37"/>
    </row>
    <row r="16" spans="1:38" x14ac:dyDescent="0.2">
      <c r="A16" s="33" t="s">
        <v>40</v>
      </c>
      <c r="B16" s="33"/>
      <c r="C16" s="33"/>
      <c r="D16" s="3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E16" s="38"/>
      <c r="AF16" s="38"/>
      <c r="AG16" s="38"/>
    </row>
    <row r="17" spans="1:38" s="18" customFormat="1" x14ac:dyDescent="0.2">
      <c r="A17" s="61" t="s">
        <v>54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E17" s="38"/>
      <c r="AF17" s="38"/>
      <c r="AG17" s="38"/>
    </row>
    <row r="18" spans="1:38" x14ac:dyDescent="0.2">
      <c r="A18" s="33" t="s">
        <v>52</v>
      </c>
      <c r="B18" s="33"/>
      <c r="C18" s="33"/>
      <c r="D18" s="33"/>
      <c r="E18" s="39"/>
      <c r="F18" s="39"/>
      <c r="G18" s="39"/>
      <c r="H18" s="39"/>
      <c r="I18" s="39"/>
      <c r="J18" s="39"/>
      <c r="K18" s="39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38" x14ac:dyDescent="0.2">
      <c r="A19" s="33" t="s">
        <v>39</v>
      </c>
      <c r="B19" s="39"/>
      <c r="C19" s="39"/>
      <c r="D19" s="39"/>
      <c r="E19" s="42"/>
      <c r="F19" s="42"/>
      <c r="G19" s="42"/>
      <c r="H19" s="42"/>
      <c r="I19" s="42"/>
      <c r="J19" s="42"/>
      <c r="K19" s="42"/>
      <c r="L19" s="43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38" x14ac:dyDescent="0.2">
      <c r="A20" s="98" t="s">
        <v>55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41"/>
    </row>
    <row r="21" spans="1:38" s="11" customFormat="1" ht="12.6" customHeight="1" x14ac:dyDescent="0.25">
      <c r="A21" s="42"/>
      <c r="B21" s="42"/>
      <c r="C21" s="42"/>
      <c r="D21" s="4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15"/>
      <c r="AE21" s="41"/>
      <c r="AF21" s="41"/>
      <c r="AG21" s="38"/>
      <c r="AH21" s="37"/>
      <c r="AI21" s="37"/>
      <c r="AJ21" s="37"/>
      <c r="AK21" s="37"/>
      <c r="AL21" s="37"/>
    </row>
    <row r="22" spans="1:38" s="12" customFormat="1" ht="12.6" customHeight="1" x14ac:dyDescent="0.25">
      <c r="A22" s="75" t="s">
        <v>67</v>
      </c>
      <c r="B22" s="76"/>
      <c r="C22" s="2"/>
      <c r="D22" s="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8"/>
      <c r="AG22" s="41"/>
      <c r="AH22" s="44"/>
      <c r="AI22" s="44"/>
      <c r="AJ22" s="44"/>
      <c r="AK22" s="44"/>
      <c r="AL22" s="44"/>
    </row>
    <row r="23" spans="1:38" x14ac:dyDescent="0.2">
      <c r="A23" s="86" t="s">
        <v>60</v>
      </c>
      <c r="B23" s="18"/>
      <c r="C23" s="37"/>
      <c r="D23" s="3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1"/>
      <c r="AF23" s="41"/>
    </row>
    <row r="24" spans="1:38" x14ac:dyDescent="0.2">
      <c r="A24" s="88" t="s">
        <v>61</v>
      </c>
      <c r="B24" s="88"/>
      <c r="C24" s="44"/>
      <c r="D24" s="44"/>
    </row>
    <row r="25" spans="1:38" ht="15" x14ac:dyDescent="0.2">
      <c r="A25" s="78"/>
      <c r="B25" s="18"/>
    </row>
    <row r="26" spans="1:38" x14ac:dyDescent="0.2">
      <c r="A26" s="86" t="s">
        <v>62</v>
      </c>
      <c r="B26" s="18"/>
    </row>
  </sheetData>
  <mergeCells count="3">
    <mergeCell ref="A15:AD15"/>
    <mergeCell ref="A20:AF20"/>
    <mergeCell ref="A24:B24"/>
  </mergeCells>
  <phoneticPr fontId="0" type="noConversion"/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6" fitToHeight="0" orientation="landscape" r:id="rId2"/>
  <headerFooter alignWithMargins="0"/>
  <ignoredErrors>
    <ignoredError sqref="B4:W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L25"/>
  <sheetViews>
    <sheetView zoomScaleNormal="100" workbookViewId="0">
      <pane xSplit="1" topLeftCell="B1" activePane="topRight" state="frozen"/>
      <selection pane="topRight"/>
    </sheetView>
  </sheetViews>
  <sheetFormatPr baseColWidth="10" defaultColWidth="11.42578125" defaultRowHeight="12" x14ac:dyDescent="0.2"/>
  <cols>
    <col min="1" max="1" width="19" style="54" customWidth="1"/>
    <col min="2" max="11" width="6.85546875" style="54" customWidth="1"/>
    <col min="12" max="21" width="6.85546875" style="14" customWidth="1"/>
    <col min="22" max="26" width="6.85546875" style="15" customWidth="1"/>
    <col min="27" max="27" width="2.28515625" style="15" customWidth="1"/>
    <col min="28" max="30" width="6.85546875" style="15" customWidth="1"/>
    <col min="31" max="31" width="2.28515625" style="14" customWidth="1"/>
    <col min="32" max="35" width="6.85546875" style="14" customWidth="1"/>
    <col min="36" max="38" width="6.85546875" style="15" customWidth="1"/>
    <col min="39" max="16384" width="11.42578125" style="15"/>
  </cols>
  <sheetData>
    <row r="1" spans="1:38" x14ac:dyDescent="0.2">
      <c r="A1" s="55" t="s">
        <v>30</v>
      </c>
      <c r="AL1" s="9" t="s">
        <v>53</v>
      </c>
    </row>
    <row r="2" spans="1:38" s="4" customFormat="1" ht="12.75" customHeight="1" x14ac:dyDescent="0.2">
      <c r="A2" s="54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AD2" s="9"/>
      <c r="AE2" s="3"/>
      <c r="AF2" s="9"/>
      <c r="AH2" s="9"/>
      <c r="AJ2" s="9"/>
    </row>
    <row r="3" spans="1:38" s="4" customFormat="1" ht="12.75" customHeight="1" x14ac:dyDescent="0.2">
      <c r="A3" s="54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AC3" s="9"/>
      <c r="AE3" s="3"/>
      <c r="AF3" s="3"/>
      <c r="AG3" s="3"/>
      <c r="AH3" s="3"/>
      <c r="AI3" s="3"/>
    </row>
    <row r="4" spans="1:38" s="4" customFormat="1" ht="17.45" customHeight="1" x14ac:dyDescent="0.15">
      <c r="A4" s="45" t="s">
        <v>36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73" t="s">
        <v>13</v>
      </c>
      <c r="O4" s="73" t="s">
        <v>14</v>
      </c>
      <c r="P4" s="73" t="s">
        <v>15</v>
      </c>
      <c r="Q4" s="73" t="s">
        <v>16</v>
      </c>
      <c r="R4" s="73" t="s">
        <v>17</v>
      </c>
      <c r="S4" s="73" t="s">
        <v>18</v>
      </c>
      <c r="T4" s="73" t="s">
        <v>19</v>
      </c>
      <c r="U4" s="73" t="s">
        <v>20</v>
      </c>
      <c r="V4" s="73" t="s">
        <v>21</v>
      </c>
      <c r="W4" s="73" t="s">
        <v>22</v>
      </c>
      <c r="X4" s="73" t="s">
        <v>23</v>
      </c>
      <c r="Y4" s="73">
        <v>2008</v>
      </c>
      <c r="Z4" s="73">
        <v>2009</v>
      </c>
      <c r="AA4" s="71" t="s">
        <v>59</v>
      </c>
      <c r="AB4" s="70">
        <v>2010</v>
      </c>
      <c r="AC4" s="69">
        <v>2011</v>
      </c>
      <c r="AD4" s="69">
        <v>2012</v>
      </c>
      <c r="AE4" s="71" t="s">
        <v>51</v>
      </c>
      <c r="AF4" s="69">
        <v>2013</v>
      </c>
      <c r="AG4" s="69">
        <v>2014</v>
      </c>
      <c r="AH4" s="69">
        <v>2015</v>
      </c>
      <c r="AI4" s="74">
        <v>2016</v>
      </c>
      <c r="AJ4" s="69">
        <v>2017</v>
      </c>
      <c r="AK4" s="69">
        <v>2018</v>
      </c>
      <c r="AL4" s="69">
        <v>2019</v>
      </c>
    </row>
    <row r="5" spans="1:38" ht="12" customHeight="1" x14ac:dyDescent="0.2">
      <c r="A5" s="22" t="s">
        <v>44</v>
      </c>
      <c r="B5" s="23">
        <v>35</v>
      </c>
      <c r="C5" s="23">
        <v>35</v>
      </c>
      <c r="D5" s="23">
        <v>34</v>
      </c>
      <c r="E5" s="23">
        <v>32</v>
      </c>
      <c r="F5" s="23">
        <v>32</v>
      </c>
      <c r="G5" s="23">
        <v>31</v>
      </c>
      <c r="H5" s="23">
        <v>31</v>
      </c>
      <c r="I5" s="23">
        <v>31</v>
      </c>
      <c r="J5" s="23">
        <v>32</v>
      </c>
      <c r="K5" s="23">
        <v>31</v>
      </c>
      <c r="L5" s="23">
        <v>30.0059</v>
      </c>
      <c r="M5" s="23">
        <v>28.807099999999998</v>
      </c>
      <c r="N5" s="23">
        <v>28.399899999999999</v>
      </c>
      <c r="O5" s="23">
        <v>28.721399999999999</v>
      </c>
      <c r="P5" s="23">
        <v>27.845099999999999</v>
      </c>
      <c r="Q5" s="23">
        <v>26.768699999999999</v>
      </c>
      <c r="R5" s="23">
        <v>25.980499999999999</v>
      </c>
      <c r="S5" s="23">
        <v>25.255199999999999</v>
      </c>
      <c r="T5" s="23">
        <v>25.4404</v>
      </c>
      <c r="U5" s="23">
        <v>24.550599999999999</v>
      </c>
      <c r="V5" s="23">
        <v>25</v>
      </c>
      <c r="W5" s="23">
        <v>24</v>
      </c>
      <c r="X5" s="23">
        <v>24</v>
      </c>
      <c r="Y5" s="23">
        <v>23</v>
      </c>
      <c r="Z5" s="23">
        <v>22</v>
      </c>
      <c r="AA5" s="65"/>
      <c r="AB5" s="23">
        <v>20.6</v>
      </c>
      <c r="AC5" s="23">
        <v>21</v>
      </c>
      <c r="AD5" s="23">
        <v>20.5</v>
      </c>
      <c r="AE5" s="65"/>
      <c r="AF5" s="23">
        <v>22.1</v>
      </c>
      <c r="AG5" s="23">
        <v>20.460999999999999</v>
      </c>
      <c r="AH5" s="23">
        <v>19.934000000000001</v>
      </c>
      <c r="AI5" s="23">
        <v>19.46</v>
      </c>
      <c r="AJ5" s="23">
        <v>20.241</v>
      </c>
      <c r="AK5" s="23">
        <v>20.452999999999999</v>
      </c>
      <c r="AL5" s="23">
        <v>20.387</v>
      </c>
    </row>
    <row r="6" spans="1:38" ht="12" customHeight="1" x14ac:dyDescent="0.2">
      <c r="A6" s="22" t="s">
        <v>45</v>
      </c>
      <c r="B6" s="31" t="s">
        <v>24</v>
      </c>
      <c r="C6" s="31" t="s">
        <v>24</v>
      </c>
      <c r="D6" s="31" t="s">
        <v>24</v>
      </c>
      <c r="E6" s="31" t="s">
        <v>24</v>
      </c>
      <c r="F6" s="31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2.0859000000000001</v>
      </c>
      <c r="M6" s="23">
        <v>3.9245000000000001</v>
      </c>
      <c r="N6" s="23">
        <v>3.8338000000000001</v>
      </c>
      <c r="O6" s="23">
        <v>5.0677000000000003</v>
      </c>
      <c r="P6" s="23">
        <v>5.1031000000000004</v>
      </c>
      <c r="Q6" s="23">
        <v>5.4405000000000001</v>
      </c>
      <c r="R6" s="23">
        <v>5.0598999999999998</v>
      </c>
      <c r="S6" s="23">
        <v>5.0114999999999998</v>
      </c>
      <c r="T6" s="23">
        <v>5.1642999999999999</v>
      </c>
      <c r="U6" s="23">
        <v>5.7126999999999999</v>
      </c>
      <c r="V6" s="23">
        <v>6</v>
      </c>
      <c r="W6" s="23">
        <v>8</v>
      </c>
      <c r="X6" s="23">
        <v>6</v>
      </c>
      <c r="Y6" s="23">
        <v>7.6</v>
      </c>
      <c r="Z6" s="23">
        <v>7.2</v>
      </c>
      <c r="AA6" s="65"/>
      <c r="AB6" s="23">
        <v>7.9</v>
      </c>
      <c r="AC6" s="23">
        <v>6.1</v>
      </c>
      <c r="AD6" s="23">
        <v>7.2</v>
      </c>
      <c r="AE6" s="65"/>
      <c r="AF6" s="23">
        <v>6.6</v>
      </c>
      <c r="AG6" s="23">
        <v>8.6189999999999998</v>
      </c>
      <c r="AH6" s="23">
        <v>6.7069999999999999</v>
      </c>
      <c r="AI6" s="23">
        <v>7.7949999999999999</v>
      </c>
      <c r="AJ6" s="23">
        <v>6.13</v>
      </c>
      <c r="AK6" s="23">
        <v>7.609</v>
      </c>
      <c r="AL6" s="23">
        <v>5.8179999999999996</v>
      </c>
    </row>
    <row r="7" spans="1:38" ht="12" customHeight="1" x14ac:dyDescent="0.2">
      <c r="A7" s="22" t="s">
        <v>28</v>
      </c>
      <c r="B7" s="23">
        <f>B8-B5</f>
        <v>6</v>
      </c>
      <c r="C7" s="23">
        <f>C8-C5</f>
        <v>7</v>
      </c>
      <c r="D7" s="23">
        <f>D8-D5</f>
        <v>5</v>
      </c>
      <c r="E7" s="23">
        <f>E8-E5</f>
        <v>6</v>
      </c>
      <c r="F7" s="23">
        <f>F8-F5</f>
        <v>5</v>
      </c>
      <c r="G7" s="23">
        <f>G8-G5-G6</f>
        <v>5</v>
      </c>
      <c r="H7" s="23">
        <f>H8-H5-H6</f>
        <v>4</v>
      </c>
      <c r="I7" s="23">
        <f>I8-I5-I6</f>
        <v>3</v>
      </c>
      <c r="J7" s="23">
        <f>J8-J5-J6</f>
        <v>3</v>
      </c>
      <c r="K7" s="23">
        <f>K8-K5-K6</f>
        <v>3</v>
      </c>
      <c r="L7" s="23">
        <v>2.66</v>
      </c>
      <c r="M7" s="23">
        <v>2.4544999999999999</v>
      </c>
      <c r="N7" s="23">
        <v>2.9148000000000001</v>
      </c>
      <c r="O7" s="23">
        <v>2.7784</v>
      </c>
      <c r="P7" s="23">
        <v>3.1242999999999999</v>
      </c>
      <c r="Q7" s="23">
        <v>2.6848000000000001</v>
      </c>
      <c r="R7" s="23">
        <v>2.7006000000000001</v>
      </c>
      <c r="S7" s="23">
        <v>2.3759999999999999</v>
      </c>
      <c r="T7" s="23">
        <v>2.4712999999999998</v>
      </c>
      <c r="U7" s="23">
        <v>1.9962</v>
      </c>
      <c r="V7" s="23">
        <v>3</v>
      </c>
      <c r="W7" s="23">
        <v>2</v>
      </c>
      <c r="X7" s="23">
        <v>2</v>
      </c>
      <c r="Y7" s="23">
        <v>1.4</v>
      </c>
      <c r="Z7" s="23">
        <v>1.5</v>
      </c>
      <c r="AA7" s="65"/>
      <c r="AB7" s="23">
        <v>1.9</v>
      </c>
      <c r="AC7" s="23">
        <v>1.7</v>
      </c>
      <c r="AD7" s="23">
        <v>1.6</v>
      </c>
      <c r="AE7" s="65"/>
      <c r="AF7" s="23">
        <v>1.6</v>
      </c>
      <c r="AG7" s="23">
        <v>1.5660000000000001</v>
      </c>
      <c r="AH7" s="23">
        <v>1.302</v>
      </c>
      <c r="AI7" s="23">
        <v>1.155</v>
      </c>
      <c r="AJ7" s="23">
        <v>1.0580000000000001</v>
      </c>
      <c r="AK7" s="23">
        <v>1.012</v>
      </c>
      <c r="AL7" s="23">
        <v>0.95299999999999996</v>
      </c>
    </row>
    <row r="8" spans="1:38" ht="12" customHeight="1" x14ac:dyDescent="0.2">
      <c r="A8" s="24" t="s">
        <v>0</v>
      </c>
      <c r="B8" s="25">
        <v>41</v>
      </c>
      <c r="C8" s="25">
        <v>42</v>
      </c>
      <c r="D8" s="25">
        <v>39</v>
      </c>
      <c r="E8" s="25">
        <v>38</v>
      </c>
      <c r="F8" s="25">
        <v>37</v>
      </c>
      <c r="G8" s="25">
        <v>37</v>
      </c>
      <c r="H8" s="25">
        <v>36</v>
      </c>
      <c r="I8" s="25">
        <v>36</v>
      </c>
      <c r="J8" s="25">
        <v>36</v>
      </c>
      <c r="K8" s="25">
        <v>35</v>
      </c>
      <c r="L8" s="25">
        <f t="shared" ref="L8:R8" si="0">SUM(L5:L7)</f>
        <v>34.751800000000003</v>
      </c>
      <c r="M8" s="25">
        <f t="shared" si="0"/>
        <v>35.186100000000003</v>
      </c>
      <c r="N8" s="25">
        <f t="shared" si="0"/>
        <v>35.148499999999999</v>
      </c>
      <c r="O8" s="25">
        <f>SUM(O5:O7)</f>
        <v>36.567499999999995</v>
      </c>
      <c r="P8" s="25">
        <f t="shared" si="0"/>
        <v>36.072499999999998</v>
      </c>
      <c r="Q8" s="25">
        <f t="shared" si="0"/>
        <v>34.893999999999998</v>
      </c>
      <c r="R8" s="25">
        <f t="shared" si="0"/>
        <v>33.741</v>
      </c>
      <c r="S8" s="25">
        <v>32.642699999999998</v>
      </c>
      <c r="T8" s="25">
        <v>33.076000000000001</v>
      </c>
      <c r="U8" s="25">
        <v>32.259500000000003</v>
      </c>
      <c r="V8" s="25">
        <v>34</v>
      </c>
      <c r="W8" s="25">
        <v>34</v>
      </c>
      <c r="X8" s="25">
        <v>32</v>
      </c>
      <c r="Y8" s="25">
        <v>32</v>
      </c>
      <c r="Z8" s="25">
        <v>31</v>
      </c>
      <c r="AA8" s="65"/>
      <c r="AB8" s="25">
        <v>31</v>
      </c>
      <c r="AC8" s="25">
        <v>29</v>
      </c>
      <c r="AD8" s="25">
        <v>29</v>
      </c>
      <c r="AE8" s="65"/>
      <c r="AF8" s="25">
        <v>30</v>
      </c>
      <c r="AG8" s="25">
        <v>30.646000000000001</v>
      </c>
      <c r="AH8" s="25">
        <v>27.943000000000001</v>
      </c>
      <c r="AI8" s="25">
        <v>28.408999999999999</v>
      </c>
      <c r="AJ8" s="25">
        <v>27.428999999999998</v>
      </c>
      <c r="AK8" s="25">
        <v>29.074000000000002</v>
      </c>
      <c r="AL8" s="25">
        <v>27.157</v>
      </c>
    </row>
    <row r="9" spans="1:38" ht="12" customHeight="1" x14ac:dyDescent="0.2">
      <c r="A9" s="22" t="s">
        <v>48</v>
      </c>
      <c r="B9" s="31" t="s">
        <v>24</v>
      </c>
      <c r="C9" s="31" t="s">
        <v>24</v>
      </c>
      <c r="D9" s="31" t="s">
        <v>24</v>
      </c>
      <c r="E9" s="31"/>
      <c r="F9" s="31" t="s">
        <v>24</v>
      </c>
      <c r="G9" s="31" t="s">
        <v>24</v>
      </c>
      <c r="H9" s="31" t="s">
        <v>24</v>
      </c>
      <c r="I9" s="31" t="s">
        <v>24</v>
      </c>
      <c r="J9" s="31" t="s">
        <v>24</v>
      </c>
      <c r="K9" s="31" t="s">
        <v>24</v>
      </c>
      <c r="L9" s="31" t="s">
        <v>24</v>
      </c>
      <c r="M9" s="23">
        <v>5.8500000000000003E-2</v>
      </c>
      <c r="N9" s="23">
        <v>0.12479999999999999</v>
      </c>
      <c r="O9" s="23">
        <v>0.15640000000000001</v>
      </c>
      <c r="P9" s="23">
        <v>0.2969</v>
      </c>
      <c r="Q9" s="23">
        <v>0.24890000000000001</v>
      </c>
      <c r="R9" s="23">
        <v>0.22450000000000001</v>
      </c>
      <c r="S9" s="23">
        <v>0.29149999999999998</v>
      </c>
      <c r="T9" s="23">
        <v>0.27810000000000001</v>
      </c>
      <c r="U9" s="23">
        <v>0.34889999999999999</v>
      </c>
      <c r="V9" s="23">
        <v>0.5</v>
      </c>
      <c r="W9" s="23">
        <v>0.6</v>
      </c>
      <c r="X9" s="23">
        <v>0.7</v>
      </c>
      <c r="Y9" s="23">
        <v>0.8</v>
      </c>
      <c r="Z9" s="23">
        <v>1.7</v>
      </c>
      <c r="AA9" s="65"/>
      <c r="AB9" s="23">
        <v>1</v>
      </c>
      <c r="AC9" s="23">
        <v>1.1000000000000001</v>
      </c>
      <c r="AD9" s="23">
        <v>1</v>
      </c>
      <c r="AE9" s="65"/>
      <c r="AF9" s="23">
        <v>0.9</v>
      </c>
      <c r="AG9" s="23">
        <v>1.028</v>
      </c>
      <c r="AH9" s="23">
        <v>1.0489999999999999</v>
      </c>
      <c r="AI9" s="23">
        <v>1.111</v>
      </c>
      <c r="AJ9" s="23">
        <v>1.1659999999999999</v>
      </c>
      <c r="AK9" s="23">
        <v>1.355</v>
      </c>
      <c r="AL9" s="23">
        <v>1.8939999999999999</v>
      </c>
    </row>
    <row r="10" spans="1:38" ht="12" customHeight="1" x14ac:dyDescent="0.2">
      <c r="A10" s="46" t="s">
        <v>29</v>
      </c>
      <c r="B10" s="26">
        <f>100-(B8)</f>
        <v>59</v>
      </c>
      <c r="C10" s="26">
        <f t="shared" ref="C10:L10" si="1">100-(C8)</f>
        <v>58</v>
      </c>
      <c r="D10" s="26">
        <f t="shared" si="1"/>
        <v>61</v>
      </c>
      <c r="E10" s="26">
        <f t="shared" si="1"/>
        <v>62</v>
      </c>
      <c r="F10" s="26">
        <f t="shared" si="1"/>
        <v>63</v>
      </c>
      <c r="G10" s="26">
        <f t="shared" si="1"/>
        <v>63</v>
      </c>
      <c r="H10" s="26">
        <f t="shared" si="1"/>
        <v>64</v>
      </c>
      <c r="I10" s="26">
        <f t="shared" si="1"/>
        <v>64</v>
      </c>
      <c r="J10" s="26">
        <f t="shared" si="1"/>
        <v>64</v>
      </c>
      <c r="K10" s="26">
        <f t="shared" si="1"/>
        <v>65</v>
      </c>
      <c r="L10" s="26">
        <f t="shared" si="1"/>
        <v>65.248199999999997</v>
      </c>
      <c r="M10" s="26">
        <f t="shared" ref="M10:AD10" si="2">100-(M8+M9)</f>
        <v>64.755399999999995</v>
      </c>
      <c r="N10" s="26">
        <f t="shared" si="2"/>
        <v>64.726699999999994</v>
      </c>
      <c r="O10" s="26">
        <f t="shared" si="2"/>
        <v>63.276100000000007</v>
      </c>
      <c r="P10" s="26">
        <f t="shared" si="2"/>
        <v>63.630600000000001</v>
      </c>
      <c r="Q10" s="26">
        <f t="shared" si="2"/>
        <v>64.857100000000003</v>
      </c>
      <c r="R10" s="26">
        <f t="shared" si="2"/>
        <v>66.034500000000008</v>
      </c>
      <c r="S10" s="26">
        <f t="shared" si="2"/>
        <v>67.065799999999996</v>
      </c>
      <c r="T10" s="26">
        <f t="shared" si="2"/>
        <v>66.645899999999997</v>
      </c>
      <c r="U10" s="26">
        <f t="shared" si="2"/>
        <v>67.391599999999997</v>
      </c>
      <c r="V10" s="26">
        <f t="shared" si="2"/>
        <v>65.5</v>
      </c>
      <c r="W10" s="26">
        <f t="shared" si="2"/>
        <v>65.400000000000006</v>
      </c>
      <c r="X10" s="26">
        <f t="shared" si="2"/>
        <v>67.3</v>
      </c>
      <c r="Y10" s="26">
        <f t="shared" si="2"/>
        <v>67.2</v>
      </c>
      <c r="Z10" s="26">
        <f t="shared" si="2"/>
        <v>67.3</v>
      </c>
      <c r="AA10" s="66"/>
      <c r="AB10" s="26">
        <f t="shared" si="2"/>
        <v>68</v>
      </c>
      <c r="AC10" s="26">
        <f t="shared" si="2"/>
        <v>69.900000000000006</v>
      </c>
      <c r="AD10" s="26">
        <f t="shared" si="2"/>
        <v>70</v>
      </c>
      <c r="AE10" s="66"/>
      <c r="AF10" s="26">
        <f>100-(AF8+AF9)</f>
        <v>69.099999999999994</v>
      </c>
      <c r="AG10" s="26">
        <v>68.34</v>
      </c>
      <c r="AH10" s="26">
        <f>100-(AH8+AH9)</f>
        <v>71.007999999999996</v>
      </c>
      <c r="AI10" s="26">
        <f>100-(AI8+AI9)</f>
        <v>70.48</v>
      </c>
      <c r="AJ10" s="26">
        <f t="shared" ref="AJ10:AL10" si="3">100-(AJ8+AJ9)</f>
        <v>71.405000000000001</v>
      </c>
      <c r="AK10" s="26">
        <f t="shared" si="3"/>
        <v>69.570999999999998</v>
      </c>
      <c r="AL10" s="26">
        <f t="shared" si="3"/>
        <v>70.948999999999998</v>
      </c>
    </row>
    <row r="11" spans="1:38" ht="12.75" customHeight="1" x14ac:dyDescent="0.2">
      <c r="A11" s="33" t="s">
        <v>31</v>
      </c>
      <c r="V11" s="14"/>
      <c r="W11" s="14"/>
      <c r="X11" s="14"/>
      <c r="Y11" s="14"/>
      <c r="Z11" s="14"/>
      <c r="AA11" s="67"/>
      <c r="AB11" s="14"/>
      <c r="AC11" s="14"/>
      <c r="AE11" s="47"/>
      <c r="AF11" s="47"/>
      <c r="AG11" s="47"/>
      <c r="AH11" s="47"/>
      <c r="AI11" s="47"/>
    </row>
    <row r="12" spans="1:38" x14ac:dyDescent="0.2">
      <c r="A12" s="39" t="s">
        <v>50</v>
      </c>
      <c r="B12" s="33"/>
      <c r="C12" s="33"/>
      <c r="D12" s="33"/>
      <c r="E12" s="33"/>
      <c r="F12" s="33"/>
      <c r="G12" s="33"/>
      <c r="V12" s="14"/>
      <c r="W12" s="14"/>
      <c r="X12" s="14"/>
      <c r="Y12" s="14"/>
      <c r="Z12" s="14"/>
      <c r="AA12" s="14"/>
      <c r="AB12" s="14"/>
      <c r="AC12" s="14"/>
    </row>
    <row r="13" spans="1:38" s="18" customFormat="1" x14ac:dyDescent="0.2">
      <c r="A13" s="85" t="s">
        <v>65</v>
      </c>
      <c r="B13" s="34"/>
      <c r="C13" s="34"/>
      <c r="D13" s="34"/>
      <c r="E13" s="34"/>
      <c r="F13" s="34"/>
      <c r="G13" s="35"/>
      <c r="H13" s="35"/>
      <c r="I13" s="35"/>
      <c r="J13" s="35"/>
      <c r="K13" s="35"/>
      <c r="L13" s="3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19"/>
      <c r="AF13" s="19"/>
      <c r="AG13" s="19"/>
      <c r="AH13" s="19"/>
      <c r="AI13" s="19"/>
    </row>
    <row r="14" spans="1:38" x14ac:dyDescent="0.2">
      <c r="A14" s="94" t="s">
        <v>49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</row>
    <row r="15" spans="1:38" x14ac:dyDescent="0.2">
      <c r="A15" s="33" t="s">
        <v>40</v>
      </c>
      <c r="B15" s="33"/>
      <c r="C15" s="33"/>
      <c r="D15" s="3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AE15" s="37"/>
      <c r="AF15" s="37"/>
      <c r="AG15" s="37"/>
      <c r="AH15" s="37"/>
      <c r="AI15" s="37"/>
    </row>
    <row r="16" spans="1:38" s="18" customFormat="1" x14ac:dyDescent="0.2">
      <c r="A16" s="61" t="s">
        <v>54</v>
      </c>
      <c r="B16" s="34"/>
      <c r="C16" s="34"/>
      <c r="D16" s="34"/>
      <c r="AE16" s="38"/>
      <c r="AF16" s="38"/>
      <c r="AG16" s="38"/>
      <c r="AH16" s="38"/>
      <c r="AI16" s="38"/>
    </row>
    <row r="17" spans="1:38" x14ac:dyDescent="0.2">
      <c r="A17" s="33" t="s">
        <v>52</v>
      </c>
      <c r="B17" s="33"/>
      <c r="C17" s="33"/>
      <c r="D17" s="33"/>
      <c r="E17" s="33"/>
      <c r="F17" s="33"/>
      <c r="G17" s="39"/>
      <c r="H17" s="39"/>
      <c r="I17" s="39"/>
      <c r="J17" s="39"/>
      <c r="K17" s="39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E17" s="38"/>
      <c r="AF17" s="38"/>
      <c r="AG17" s="38"/>
      <c r="AH17" s="38"/>
      <c r="AI17" s="38"/>
    </row>
    <row r="18" spans="1:38" x14ac:dyDescent="0.2">
      <c r="A18" s="33" t="s">
        <v>39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38" x14ac:dyDescent="0.2">
      <c r="A19" s="98" t="s">
        <v>55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1:38" s="11" customFormat="1" ht="12.6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5"/>
      <c r="AE20" s="14"/>
      <c r="AF20" s="14"/>
      <c r="AG20" s="41"/>
      <c r="AH20" s="41"/>
      <c r="AI20" s="41"/>
      <c r="AJ20" s="37"/>
      <c r="AK20" s="37"/>
      <c r="AL20" s="37"/>
    </row>
    <row r="21" spans="1:38" s="12" customFormat="1" ht="12.6" customHeight="1" x14ac:dyDescent="0.25">
      <c r="A21" s="75" t="s">
        <v>70</v>
      </c>
      <c r="B21" s="7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15"/>
      <c r="AE21" s="41"/>
      <c r="AF21" s="41"/>
      <c r="AG21" s="38"/>
      <c r="AH21" s="38"/>
      <c r="AI21" s="38"/>
      <c r="AJ21" s="44"/>
      <c r="AK21" s="44"/>
      <c r="AL21" s="44"/>
    </row>
    <row r="22" spans="1:38" x14ac:dyDescent="0.2">
      <c r="A22" s="86" t="s">
        <v>60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8"/>
      <c r="AG22" s="41"/>
      <c r="AH22" s="41"/>
      <c r="AI22" s="41"/>
    </row>
    <row r="23" spans="1:38" x14ac:dyDescent="0.2">
      <c r="A23" s="88" t="s">
        <v>61</v>
      </c>
      <c r="B23" s="8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1"/>
      <c r="AF23" s="41"/>
    </row>
    <row r="24" spans="1:38" ht="15" x14ac:dyDescent="0.2">
      <c r="A24" s="78"/>
      <c r="B24" s="18"/>
    </row>
    <row r="25" spans="1:38" x14ac:dyDescent="0.2">
      <c r="A25" s="86" t="s">
        <v>62</v>
      </c>
      <c r="B25" s="18"/>
    </row>
  </sheetData>
  <mergeCells count="3">
    <mergeCell ref="A14:AD14"/>
    <mergeCell ref="A19:AF19"/>
    <mergeCell ref="A23:B23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  <ignoredErrors>
    <ignoredError sqref="B4:X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L25"/>
  <sheetViews>
    <sheetView zoomScaleNormal="100" workbookViewId="0">
      <pane xSplit="1" topLeftCell="B1" activePane="topRight" state="frozen"/>
      <selection sqref="A1:C1"/>
      <selection pane="topRight"/>
    </sheetView>
  </sheetViews>
  <sheetFormatPr baseColWidth="10" defaultColWidth="11.42578125" defaultRowHeight="12" x14ac:dyDescent="0.2"/>
  <cols>
    <col min="1" max="1" width="19" style="51" customWidth="1"/>
    <col min="2" max="11" width="6.85546875" style="52" customWidth="1"/>
    <col min="12" max="21" width="6.85546875" style="19" customWidth="1"/>
    <col min="22" max="26" width="6.85546875" style="18" customWidth="1"/>
    <col min="27" max="27" width="2.28515625" style="18" customWidth="1"/>
    <col min="28" max="30" width="6.85546875" style="18" customWidth="1"/>
    <col min="31" max="31" width="2.28515625" style="14" customWidth="1"/>
    <col min="32" max="33" width="6.85546875" style="14" customWidth="1"/>
    <col min="34" max="38" width="6.85546875" style="18" customWidth="1"/>
    <col min="39" max="16384" width="11.42578125" style="18"/>
  </cols>
  <sheetData>
    <row r="1" spans="1:38" x14ac:dyDescent="0.2">
      <c r="A1" s="5" t="s">
        <v>30</v>
      </c>
      <c r="AL1" s="9" t="s">
        <v>53</v>
      </c>
    </row>
    <row r="2" spans="1:38" s="8" customFormat="1" ht="12.75" customHeight="1" x14ac:dyDescent="0.2">
      <c r="A2" s="51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AD2" s="10"/>
      <c r="AE2" s="3"/>
      <c r="AF2" s="9"/>
      <c r="AH2" s="9"/>
      <c r="AJ2" s="9"/>
    </row>
    <row r="3" spans="1:38" s="8" customFormat="1" ht="12.75" customHeight="1" x14ac:dyDescent="0.2">
      <c r="A3" s="51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AC3" s="10"/>
      <c r="AE3" s="3"/>
      <c r="AF3" s="3"/>
      <c r="AG3" s="3"/>
    </row>
    <row r="4" spans="1:38" s="8" customFormat="1" ht="17.45" customHeight="1" x14ac:dyDescent="0.15">
      <c r="A4" s="68" t="s">
        <v>36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R4" s="69" t="s">
        <v>17</v>
      </c>
      <c r="S4" s="69" t="s">
        <v>18</v>
      </c>
      <c r="T4" s="69" t="s">
        <v>19</v>
      </c>
      <c r="U4" s="69" t="s">
        <v>20</v>
      </c>
      <c r="V4" s="69" t="s">
        <v>21</v>
      </c>
      <c r="W4" s="69">
        <v>2006</v>
      </c>
      <c r="X4" s="69">
        <v>2007</v>
      </c>
      <c r="Y4" s="69">
        <v>2008</v>
      </c>
      <c r="Z4" s="69">
        <v>2009</v>
      </c>
      <c r="AA4" s="71" t="s">
        <v>59</v>
      </c>
      <c r="AB4" s="70">
        <v>2010</v>
      </c>
      <c r="AC4" s="69">
        <v>2011</v>
      </c>
      <c r="AD4" s="69">
        <v>2012</v>
      </c>
      <c r="AE4" s="72" t="s">
        <v>51</v>
      </c>
      <c r="AF4" s="69">
        <v>2013</v>
      </c>
      <c r="AG4" s="69">
        <v>2014</v>
      </c>
      <c r="AH4" s="69">
        <v>2015</v>
      </c>
      <c r="AI4" s="69">
        <v>2016</v>
      </c>
      <c r="AJ4" s="69">
        <v>2017</v>
      </c>
      <c r="AK4" s="69">
        <v>2018</v>
      </c>
      <c r="AL4" s="69">
        <v>2019</v>
      </c>
    </row>
    <row r="5" spans="1:38" x14ac:dyDescent="0.2">
      <c r="A5" s="22" t="s">
        <v>46</v>
      </c>
      <c r="B5" s="23">
        <v>26</v>
      </c>
      <c r="C5" s="23">
        <v>26</v>
      </c>
      <c r="D5" s="23">
        <v>26</v>
      </c>
      <c r="E5" s="23">
        <v>26</v>
      </c>
      <c r="F5" s="23">
        <v>25</v>
      </c>
      <c r="G5" s="23">
        <v>26</v>
      </c>
      <c r="H5" s="23">
        <v>28</v>
      </c>
      <c r="I5" s="23">
        <v>26</v>
      </c>
      <c r="J5" s="23">
        <v>27</v>
      </c>
      <c r="K5" s="23">
        <v>26</v>
      </c>
      <c r="L5" s="23">
        <v>25.966200000000001</v>
      </c>
      <c r="M5" s="23">
        <v>28.378799999999998</v>
      </c>
      <c r="N5" s="23">
        <v>29.575900000000001</v>
      </c>
      <c r="O5" s="23">
        <v>26.369299999999999</v>
      </c>
      <c r="P5" s="23">
        <v>26.662500000000001</v>
      </c>
      <c r="Q5" s="23">
        <v>25.275500000000001</v>
      </c>
      <c r="R5" s="48">
        <v>26.080500000000001</v>
      </c>
      <c r="S5" s="48">
        <v>24.474799999999998</v>
      </c>
      <c r="T5" s="48">
        <v>27.436299999999999</v>
      </c>
      <c r="U5" s="48">
        <v>27.114599999999999</v>
      </c>
      <c r="V5" s="48">
        <v>26.2</v>
      </c>
      <c r="W5" s="48">
        <v>23.7</v>
      </c>
      <c r="X5" s="48">
        <v>24.3</v>
      </c>
      <c r="Y5" s="48">
        <v>24.7</v>
      </c>
      <c r="Z5" s="48">
        <v>23.6</v>
      </c>
      <c r="AA5" s="65"/>
      <c r="AB5" s="48">
        <v>23.9</v>
      </c>
      <c r="AC5" s="48">
        <v>23.5</v>
      </c>
      <c r="AD5" s="48">
        <v>23.5</v>
      </c>
      <c r="AE5" s="65"/>
      <c r="AF5" s="23">
        <v>25.5</v>
      </c>
      <c r="AG5" s="23">
        <v>24.076000000000001</v>
      </c>
      <c r="AH5" s="23">
        <v>22.242999999999999</v>
      </c>
      <c r="AI5" s="23">
        <v>20.829000000000001</v>
      </c>
      <c r="AJ5" s="23">
        <v>20.529</v>
      </c>
      <c r="AK5" s="57">
        <v>18.202999999999999</v>
      </c>
      <c r="AL5" s="57">
        <v>17.713999999999999</v>
      </c>
    </row>
    <row r="6" spans="1:38" x14ac:dyDescent="0.2">
      <c r="A6" s="22" t="s">
        <v>47</v>
      </c>
      <c r="B6" s="31" t="s">
        <v>24</v>
      </c>
      <c r="C6" s="31" t="s">
        <v>24</v>
      </c>
      <c r="D6" s="31" t="s">
        <v>24</v>
      </c>
      <c r="E6" s="31" t="s">
        <v>24</v>
      </c>
      <c r="F6" s="31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1.3164</v>
      </c>
      <c r="M6" s="23">
        <v>1.7664</v>
      </c>
      <c r="N6" s="23">
        <v>2.5636000000000001</v>
      </c>
      <c r="O6" s="23">
        <v>5.4939999999999998</v>
      </c>
      <c r="P6" s="23">
        <v>5.7458</v>
      </c>
      <c r="Q6" s="23">
        <v>6.0324999999999998</v>
      </c>
      <c r="R6" s="48">
        <v>5.407</v>
      </c>
      <c r="S6" s="48">
        <v>5.0743999999999998</v>
      </c>
      <c r="T6" s="48">
        <v>5.6048999999999998</v>
      </c>
      <c r="U6" s="48">
        <v>6.9695999999999998</v>
      </c>
      <c r="V6" s="48">
        <v>6.5</v>
      </c>
      <c r="W6" s="48">
        <v>7.6</v>
      </c>
      <c r="X6" s="48">
        <v>6.2</v>
      </c>
      <c r="Y6" s="48">
        <v>7.3</v>
      </c>
      <c r="Z6" s="48">
        <v>6.7</v>
      </c>
      <c r="AA6" s="65"/>
      <c r="AB6" s="48">
        <v>8.1</v>
      </c>
      <c r="AC6" s="48">
        <v>7.1</v>
      </c>
      <c r="AD6" s="48">
        <v>8.1999999999999993</v>
      </c>
      <c r="AE6" s="65"/>
      <c r="AF6" s="23">
        <v>8.1</v>
      </c>
      <c r="AG6" s="23">
        <v>10.176</v>
      </c>
      <c r="AH6" s="23">
        <v>7.8140000000000001</v>
      </c>
      <c r="AI6" s="23">
        <v>8.5619999999999994</v>
      </c>
      <c r="AJ6" s="23">
        <v>7.2560000000000002</v>
      </c>
      <c r="AK6" s="57">
        <v>8.0459999999999994</v>
      </c>
      <c r="AL6" s="57">
        <v>6.2409999999999997</v>
      </c>
    </row>
    <row r="7" spans="1:38" x14ac:dyDescent="0.2">
      <c r="A7" s="22" t="s">
        <v>28</v>
      </c>
      <c r="B7" s="23">
        <f>B8-B5</f>
        <v>8</v>
      </c>
      <c r="C7" s="23">
        <f>C8-C5</f>
        <v>9</v>
      </c>
      <c r="D7" s="23">
        <f>D8-D5</f>
        <v>7</v>
      </c>
      <c r="E7" s="23">
        <f>E8-E5</f>
        <v>8</v>
      </c>
      <c r="F7" s="23">
        <f>F8-F5</f>
        <v>8</v>
      </c>
      <c r="G7" s="23">
        <f>G8-G5-G6</f>
        <v>7</v>
      </c>
      <c r="H7" s="23">
        <f>H8-H5-H6</f>
        <v>6</v>
      </c>
      <c r="I7" s="23">
        <f>I8-I5-I6</f>
        <v>5</v>
      </c>
      <c r="J7" s="23">
        <f>J8-J5-J6</f>
        <v>5</v>
      </c>
      <c r="K7" s="23">
        <f>K8-K5-K6</f>
        <v>5</v>
      </c>
      <c r="L7" s="23">
        <v>3.9937</v>
      </c>
      <c r="M7" s="23">
        <v>3.4777</v>
      </c>
      <c r="N7" s="23">
        <v>3.3561999999999999</v>
      </c>
      <c r="O7" s="23">
        <v>3.4192999999999998</v>
      </c>
      <c r="P7" s="23">
        <v>3.6116000000000001</v>
      </c>
      <c r="Q7" s="23">
        <v>2.7025999999999999</v>
      </c>
      <c r="R7" s="48">
        <v>2.532</v>
      </c>
      <c r="S7" s="48">
        <v>2.7526000000000002</v>
      </c>
      <c r="T7" s="48">
        <v>2.6951999999999998</v>
      </c>
      <c r="U7" s="48">
        <v>3.0701999999999998</v>
      </c>
      <c r="V7" s="48">
        <v>3.2</v>
      </c>
      <c r="W7" s="48">
        <v>3.2</v>
      </c>
      <c r="X7" s="48">
        <v>3.2</v>
      </c>
      <c r="Y7" s="48">
        <v>3.4</v>
      </c>
      <c r="Z7" s="48">
        <v>3.7</v>
      </c>
      <c r="AA7" s="65"/>
      <c r="AB7" s="48">
        <v>4.3</v>
      </c>
      <c r="AC7" s="48">
        <v>5.0999999999999996</v>
      </c>
      <c r="AD7" s="48">
        <v>5.0999999999999996</v>
      </c>
      <c r="AE7" s="65"/>
      <c r="AF7" s="23">
        <v>4.2</v>
      </c>
      <c r="AG7" s="23">
        <v>3.6859999999999999</v>
      </c>
      <c r="AH7" s="23">
        <v>3.3730000000000002</v>
      </c>
      <c r="AI7" s="23">
        <v>3.3959999999999999</v>
      </c>
      <c r="AJ7" s="23">
        <v>3.3439999999999999</v>
      </c>
      <c r="AK7" s="57">
        <v>2.9820000000000002</v>
      </c>
      <c r="AL7" s="57">
        <v>3.2919999999999998</v>
      </c>
    </row>
    <row r="8" spans="1:38" x14ac:dyDescent="0.2">
      <c r="A8" s="24" t="s">
        <v>0</v>
      </c>
      <c r="B8" s="25">
        <v>34</v>
      </c>
      <c r="C8" s="25">
        <v>35</v>
      </c>
      <c r="D8" s="25">
        <v>33</v>
      </c>
      <c r="E8" s="25">
        <v>34</v>
      </c>
      <c r="F8" s="25">
        <v>33</v>
      </c>
      <c r="G8" s="25">
        <v>34</v>
      </c>
      <c r="H8" s="25">
        <v>35</v>
      </c>
      <c r="I8" s="25">
        <v>33</v>
      </c>
      <c r="J8" s="25">
        <v>33</v>
      </c>
      <c r="K8" s="25">
        <v>32</v>
      </c>
      <c r="L8" s="25">
        <v>31.276300000000003</v>
      </c>
      <c r="M8" s="25">
        <v>33.622900000000001</v>
      </c>
      <c r="N8" s="25">
        <v>35.495699999999999</v>
      </c>
      <c r="O8" s="25">
        <v>35.282600000000002</v>
      </c>
      <c r="P8" s="25">
        <v>36.019900000000007</v>
      </c>
      <c r="Q8" s="25">
        <v>34.010599999999997</v>
      </c>
      <c r="R8" s="49">
        <v>34.019500000000001</v>
      </c>
      <c r="S8" s="49">
        <v>32.3018</v>
      </c>
      <c r="T8" s="49">
        <v>35.736399999999996</v>
      </c>
      <c r="U8" s="49">
        <v>37.154399999999995</v>
      </c>
      <c r="V8" s="49">
        <v>36.799999999999997</v>
      </c>
      <c r="W8" s="49">
        <v>35.700000000000003</v>
      </c>
      <c r="X8" s="49">
        <v>34.6</v>
      </c>
      <c r="Y8" s="25">
        <v>35.4</v>
      </c>
      <c r="Z8" s="25">
        <v>34</v>
      </c>
      <c r="AA8" s="65"/>
      <c r="AB8" s="25">
        <v>36.299999999999997</v>
      </c>
      <c r="AC8" s="25">
        <v>35.700000000000003</v>
      </c>
      <c r="AD8" s="25">
        <v>37</v>
      </c>
      <c r="AE8" s="65"/>
      <c r="AF8" s="25">
        <v>38</v>
      </c>
      <c r="AG8" s="25">
        <v>37.939</v>
      </c>
      <c r="AH8" s="25">
        <v>33.430999999999997</v>
      </c>
      <c r="AI8" s="25">
        <v>32.789000000000001</v>
      </c>
      <c r="AJ8" s="25">
        <v>31.129000000000001</v>
      </c>
      <c r="AK8" s="58">
        <v>29.231000000000002</v>
      </c>
      <c r="AL8" s="58">
        <v>27.248000000000001</v>
      </c>
    </row>
    <row r="9" spans="1:38" x14ac:dyDescent="0.2">
      <c r="A9" s="22" t="s">
        <v>48</v>
      </c>
      <c r="B9" s="31" t="s">
        <v>24</v>
      </c>
      <c r="C9" s="31" t="s">
        <v>24</v>
      </c>
      <c r="D9" s="31" t="s">
        <v>24</v>
      </c>
      <c r="E9" s="31" t="s">
        <v>24</v>
      </c>
      <c r="F9" s="31" t="s">
        <v>24</v>
      </c>
      <c r="G9" s="31" t="s">
        <v>24</v>
      </c>
      <c r="H9" s="31" t="s">
        <v>24</v>
      </c>
      <c r="I9" s="31" t="s">
        <v>24</v>
      </c>
      <c r="J9" s="31" t="s">
        <v>24</v>
      </c>
      <c r="K9" s="31" t="s">
        <v>24</v>
      </c>
      <c r="L9" s="31" t="s">
        <v>24</v>
      </c>
      <c r="M9" s="31" t="s">
        <v>24</v>
      </c>
      <c r="N9" s="31" t="s">
        <v>24</v>
      </c>
      <c r="O9" s="31" t="s">
        <v>24</v>
      </c>
      <c r="P9" s="23">
        <v>0.5</v>
      </c>
      <c r="Q9" s="23">
        <v>0.98270000000000002</v>
      </c>
      <c r="R9" s="48">
        <v>1.1277999999999999</v>
      </c>
      <c r="S9" s="48">
        <v>0.94810000000000005</v>
      </c>
      <c r="T9" s="48">
        <v>1.0236000000000001</v>
      </c>
      <c r="U9" s="48">
        <v>1.1814</v>
      </c>
      <c r="V9" s="48">
        <v>1.2</v>
      </c>
      <c r="W9" s="48">
        <v>1.4</v>
      </c>
      <c r="X9" s="48">
        <v>1.6</v>
      </c>
      <c r="Y9" s="48">
        <v>1.8</v>
      </c>
      <c r="Z9" s="48">
        <v>1.7</v>
      </c>
      <c r="AA9" s="65"/>
      <c r="AB9" s="48">
        <v>1.3</v>
      </c>
      <c r="AC9" s="48">
        <v>1.5</v>
      </c>
      <c r="AD9" s="48">
        <v>1.3</v>
      </c>
      <c r="AE9" s="65"/>
      <c r="AF9" s="23">
        <v>1.3</v>
      </c>
      <c r="AG9" s="23">
        <v>1.786</v>
      </c>
      <c r="AH9" s="23">
        <v>1.611</v>
      </c>
      <c r="AI9" s="23">
        <v>1.5489999999999999</v>
      </c>
      <c r="AJ9" s="23">
        <v>1.6439999999999999</v>
      </c>
      <c r="AK9" s="57">
        <v>1.8340000000000001</v>
      </c>
      <c r="AL9" s="57">
        <v>2.1150000000000002</v>
      </c>
    </row>
    <row r="10" spans="1:38" x14ac:dyDescent="0.2">
      <c r="A10" s="46" t="s">
        <v>29</v>
      </c>
      <c r="B10" s="26">
        <f t="shared" ref="B10:K10" si="0">100-B8</f>
        <v>66</v>
      </c>
      <c r="C10" s="26">
        <f t="shared" si="0"/>
        <v>65</v>
      </c>
      <c r="D10" s="26">
        <f t="shared" si="0"/>
        <v>67</v>
      </c>
      <c r="E10" s="26">
        <f t="shared" si="0"/>
        <v>66</v>
      </c>
      <c r="F10" s="26">
        <f t="shared" si="0"/>
        <v>67</v>
      </c>
      <c r="G10" s="26">
        <f t="shared" si="0"/>
        <v>66</v>
      </c>
      <c r="H10" s="26">
        <f t="shared" si="0"/>
        <v>65</v>
      </c>
      <c r="I10" s="26">
        <f t="shared" si="0"/>
        <v>67</v>
      </c>
      <c r="J10" s="26">
        <f t="shared" si="0"/>
        <v>67</v>
      </c>
      <c r="K10" s="26">
        <f t="shared" si="0"/>
        <v>68</v>
      </c>
      <c r="L10" s="26">
        <v>68.723399999999998</v>
      </c>
      <c r="M10" s="26">
        <v>66.377099999999999</v>
      </c>
      <c r="N10" s="26">
        <v>64.504400000000004</v>
      </c>
      <c r="O10" s="26">
        <v>64.717399999999998</v>
      </c>
      <c r="P10" s="26">
        <v>63.4801</v>
      </c>
      <c r="Q10" s="26">
        <v>65.006699999999995</v>
      </c>
      <c r="R10" s="50">
        <v>64.852699999999999</v>
      </c>
      <c r="S10" s="50">
        <v>66.750100000000003</v>
      </c>
      <c r="T10" s="50">
        <v>63.24</v>
      </c>
      <c r="U10" s="50">
        <v>61.664200000000001</v>
      </c>
      <c r="V10" s="26">
        <v>62</v>
      </c>
      <c r="W10" s="26">
        <v>62.9</v>
      </c>
      <c r="X10" s="26">
        <v>64</v>
      </c>
      <c r="Y10" s="26">
        <f>100-Y8-Y9</f>
        <v>62.8</v>
      </c>
      <c r="Z10" s="26">
        <f>100-Z8-Z9</f>
        <v>64.3</v>
      </c>
      <c r="AA10" s="66"/>
      <c r="AB10" s="26">
        <f>100-AB8-AB9</f>
        <v>62.400000000000006</v>
      </c>
      <c r="AC10" s="26">
        <f>100-AC8-AC9</f>
        <v>62.8</v>
      </c>
      <c r="AD10" s="26">
        <f>100-AD8-AD9</f>
        <v>61.7</v>
      </c>
      <c r="AE10" s="66"/>
      <c r="AF10" s="26">
        <f>100-AF8-AF9</f>
        <v>60.7</v>
      </c>
      <c r="AG10" s="26">
        <v>60.276999999999994</v>
      </c>
      <c r="AH10" s="26">
        <f>100-AH8-AH9</f>
        <v>64.957999999999998</v>
      </c>
      <c r="AI10" s="26">
        <f>100-AI8-AI9</f>
        <v>65.661999999999992</v>
      </c>
      <c r="AJ10" s="26">
        <f>100-AJ8-AJ9</f>
        <v>67.22699999999999</v>
      </c>
      <c r="AK10" s="59">
        <f t="shared" ref="AK10:AL10" si="1">100-AK8-AK9</f>
        <v>68.935000000000002</v>
      </c>
      <c r="AL10" s="59">
        <f t="shared" si="1"/>
        <v>70.637</v>
      </c>
    </row>
    <row r="11" spans="1:38" s="15" customFormat="1" ht="12.75" customHeight="1" x14ac:dyDescent="0.2">
      <c r="A11" s="33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E11" s="47"/>
      <c r="AF11" s="47"/>
      <c r="AG11" s="47"/>
    </row>
    <row r="12" spans="1:38" s="15" customFormat="1" x14ac:dyDescent="0.2">
      <c r="A12" s="39" t="s">
        <v>50</v>
      </c>
      <c r="B12" s="33"/>
      <c r="C12" s="33"/>
      <c r="D12" s="33"/>
      <c r="E12" s="33"/>
      <c r="F12" s="33"/>
      <c r="G12" s="33"/>
      <c r="H12" s="54"/>
      <c r="I12" s="54"/>
      <c r="J12" s="54"/>
      <c r="K12" s="5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E12" s="14"/>
      <c r="AF12" s="14"/>
      <c r="AG12" s="14"/>
    </row>
    <row r="13" spans="1:38" s="83" customFormat="1" x14ac:dyDescent="0.2">
      <c r="A13" s="87" t="s">
        <v>66</v>
      </c>
      <c r="B13" s="79"/>
      <c r="C13" s="79"/>
      <c r="D13" s="79"/>
      <c r="E13" s="79"/>
      <c r="F13" s="79"/>
      <c r="G13" s="80"/>
      <c r="H13" s="80"/>
      <c r="I13" s="80"/>
      <c r="J13" s="80"/>
      <c r="K13" s="80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E13" s="84"/>
      <c r="AF13" s="84"/>
      <c r="AG13" s="84"/>
    </row>
    <row r="14" spans="1:38" s="15" customFormat="1" x14ac:dyDescent="0.2">
      <c r="A14" s="99" t="s">
        <v>49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4"/>
      <c r="AF14" s="14"/>
      <c r="AG14" s="14"/>
    </row>
    <row r="15" spans="1:38" s="15" customFormat="1" x14ac:dyDescent="0.2">
      <c r="A15" s="33" t="s">
        <v>40</v>
      </c>
      <c r="B15" s="33"/>
      <c r="C15" s="33"/>
      <c r="D15" s="33"/>
      <c r="AE15" s="37"/>
      <c r="AF15" s="37"/>
      <c r="AG15" s="37"/>
    </row>
    <row r="16" spans="1:38" x14ac:dyDescent="0.2">
      <c r="A16" s="60" t="s">
        <v>54</v>
      </c>
      <c r="B16" s="34"/>
      <c r="C16" s="34"/>
      <c r="D16" s="3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AE16" s="38"/>
      <c r="AF16" s="38"/>
      <c r="AG16" s="38"/>
    </row>
    <row r="17" spans="1:38" s="15" customFormat="1" x14ac:dyDescent="0.2">
      <c r="A17" s="33" t="s">
        <v>52</v>
      </c>
      <c r="B17" s="33"/>
      <c r="C17" s="33"/>
      <c r="D17" s="33"/>
      <c r="E17" s="33"/>
      <c r="F17" s="33"/>
      <c r="G17" s="39"/>
      <c r="H17" s="39"/>
      <c r="I17" s="39"/>
      <c r="J17" s="39"/>
      <c r="K17" s="39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E17" s="38"/>
      <c r="AF17" s="38"/>
      <c r="AG17" s="38"/>
    </row>
    <row r="18" spans="1:38" s="15" customFormat="1" x14ac:dyDescent="0.2">
      <c r="A18" s="33" t="s">
        <v>39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E18" s="14"/>
      <c r="AF18" s="14"/>
      <c r="AG18" s="14"/>
    </row>
    <row r="19" spans="1:38" s="15" customFormat="1" x14ac:dyDescent="0.2">
      <c r="A19" s="98" t="s">
        <v>55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14"/>
    </row>
    <row r="20" spans="1:38" s="11" customFormat="1" ht="12.6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5"/>
      <c r="AE20" s="14"/>
      <c r="AF20" s="14"/>
      <c r="AG20" s="41"/>
      <c r="AH20" s="37"/>
      <c r="AI20" s="37"/>
      <c r="AJ20" s="37"/>
      <c r="AK20" s="37"/>
      <c r="AL20" s="37"/>
    </row>
    <row r="21" spans="1:38" s="12" customFormat="1" ht="12.6" customHeight="1" x14ac:dyDescent="0.25">
      <c r="A21" s="75" t="s">
        <v>70</v>
      </c>
      <c r="B21" s="7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15"/>
      <c r="AE21" s="41"/>
      <c r="AF21" s="41"/>
      <c r="AG21" s="38"/>
      <c r="AH21" s="44"/>
      <c r="AI21" s="44"/>
      <c r="AJ21" s="44"/>
      <c r="AK21" s="44"/>
      <c r="AL21" s="44"/>
    </row>
    <row r="22" spans="1:38" x14ac:dyDescent="0.2">
      <c r="A22" s="86" t="s">
        <v>60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8"/>
      <c r="AG22" s="41"/>
    </row>
    <row r="23" spans="1:38" x14ac:dyDescent="0.2">
      <c r="A23" s="88" t="s">
        <v>61</v>
      </c>
      <c r="B23" s="8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1"/>
      <c r="AF23" s="41"/>
    </row>
    <row r="24" spans="1:38" ht="15" x14ac:dyDescent="0.2">
      <c r="A24" s="78"/>
      <c r="B24" s="18"/>
    </row>
    <row r="25" spans="1:38" x14ac:dyDescent="0.2">
      <c r="A25" s="86" t="s">
        <v>62</v>
      </c>
      <c r="B25" s="18"/>
    </row>
  </sheetData>
  <mergeCells count="3">
    <mergeCell ref="A14:AD14"/>
    <mergeCell ref="A19:AF19"/>
    <mergeCell ref="A23:B23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3" fitToHeight="0" orientation="landscape" r:id="rId2"/>
  <headerFooter alignWithMargins="0"/>
  <ignoredErrors>
    <ignoredError sqref="B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PM TV CH 2019</vt:lpstr>
      <vt:lpstr>TV PM SA</vt:lpstr>
      <vt:lpstr>TV PM SR</vt:lpstr>
      <vt:lpstr>TV PM SI</vt:lpstr>
      <vt:lpstr>'TV PM SI'!Impression_des_titres</vt:lpstr>
      <vt:lpstr>'TV PM SR'!Impression_des_titres</vt:lpstr>
      <vt:lpstr>'TV PM SA'!TmSlc</vt:lpstr>
      <vt:lpstr>'PM TV CH 2019'!Zone_d_impression</vt:lpstr>
      <vt:lpstr>'TV PM SA'!Zone_d_impression</vt:lpstr>
      <vt:lpstr>'TV PM SI'!Zone_d_impression</vt:lpstr>
      <vt:lpstr>'TV PM SR'!Zone_d_impression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2020-06-09T07:47:33Z</cp:lastPrinted>
  <dcterms:created xsi:type="dcterms:W3CDTF">2005-09-01T10:23:22Z</dcterms:created>
  <dcterms:modified xsi:type="dcterms:W3CDTF">2020-06-25T14:47:37Z</dcterms:modified>
</cp:coreProperties>
</file>